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963" activeTab="9"/>
  </bookViews>
  <sheets>
    <sheet name="KOPT" sheetId="1" r:id="rId1"/>
    <sheet name="KOPS" sheetId="2" r:id="rId2"/>
    <sheet name="1-1" sheetId="3" r:id="rId3"/>
    <sheet name="1-2" sheetId="4" r:id="rId4"/>
    <sheet name="1-3" sheetId="5" r:id="rId5"/>
    <sheet name="1-4" sheetId="6" r:id="rId6"/>
    <sheet name="1-5" sheetId="7" r:id="rId7"/>
    <sheet name="1-6" sheetId="8" r:id="rId8"/>
    <sheet name="1-7" sheetId="9" r:id="rId9"/>
    <sheet name="1-8" sheetId="10" r:id="rId10"/>
  </sheets>
  <definedNames>
    <definedName name="_xlnm.Print_Area" localSheetId="2">'1-1'!$A$1:$O$113</definedName>
    <definedName name="_xlnm.Print_Area" localSheetId="3">'1-2'!$A$1:$O$105</definedName>
    <definedName name="_xlnm.Print_Area" localSheetId="4">'1-3'!$A$1:$O$47</definedName>
    <definedName name="_xlnm.Print_Area" localSheetId="5">'1-4'!$A$1:$O$48</definedName>
    <definedName name="_xlnm.Print_Area" localSheetId="6">'1-5'!$A$1:$O$51</definedName>
    <definedName name="_xlnm.Print_Area" localSheetId="7">'1-6'!$A$1:$O$49</definedName>
    <definedName name="_xlnm.Print_Area" localSheetId="8">'1-7'!$A$1:$O$50</definedName>
    <definedName name="_xlnm.Print_Area" localSheetId="9">'1-8'!$A$1:$O$50</definedName>
    <definedName name="_xlnm.Print_Area" localSheetId="1">KOPS!$A$1:$H$33</definedName>
    <definedName name="_xlnm.Print_Area" localSheetId="0">KOPT!$A$1:$D$29</definedName>
    <definedName name="_xlnm.Print_Titles" localSheetId="2">'1-1'!$8:$10</definedName>
    <definedName name="_xlnm.Print_Titles" localSheetId="3">'1-2'!$8:$10</definedName>
    <definedName name="_xlnm.Print_Titles" localSheetId="4">'1-3'!$8:$10</definedName>
    <definedName name="_xlnm.Print_Titles" localSheetId="5">'1-4'!$8:$10</definedName>
    <definedName name="_xlnm.Print_Titles" localSheetId="6">'1-5'!$8:$10</definedName>
    <definedName name="_xlnm.Print_Titles" localSheetId="7">'1-6'!$8:$10</definedName>
    <definedName name="_xlnm.Print_Titles" localSheetId="8">'1-7'!$8:$10</definedName>
    <definedName name="_xlnm.Print_Titles" localSheetId="9">'1-8'!$8:$10</definedName>
    <definedName name="_xlnm.Print_Titles" localSheetId="1">KOPS!$9:$12</definedName>
    <definedName name="_xlnm.Print_Titles" localSheetId="0">KOPT!$8:$11</definedName>
  </definedNames>
  <calcPr calcId="145621" iterateDelta="1E-4"/>
</workbook>
</file>

<file path=xl/calcChain.xml><?xml version="1.0" encoding="utf-8"?>
<calcChain xmlns="http://schemas.openxmlformats.org/spreadsheetml/2006/main">
  <c r="O47" i="10" l="1"/>
  <c r="N47" i="10"/>
  <c r="N49" i="10" s="1"/>
  <c r="M47" i="10"/>
  <c r="L47" i="10"/>
  <c r="L49" i="10" s="1"/>
  <c r="K47" i="10"/>
  <c r="K49" i="10" s="1"/>
  <c r="D40" i="10"/>
  <c r="D41" i="10" s="1"/>
  <c r="D39" i="10"/>
  <c r="D37" i="10"/>
  <c r="D36" i="10"/>
  <c r="D35" i="10"/>
  <c r="D34" i="10"/>
  <c r="D33" i="10"/>
  <c r="D32" i="10"/>
  <c r="D30" i="10"/>
  <c r="D29" i="10"/>
  <c r="D28" i="10"/>
  <c r="D27" i="10"/>
  <c r="O43" i="9"/>
  <c r="N43" i="9"/>
  <c r="N45" i="9" s="1"/>
  <c r="M43" i="9"/>
  <c r="L43" i="9"/>
  <c r="L45" i="9" s="1"/>
  <c r="K43" i="9"/>
  <c r="K45" i="9" s="1"/>
  <c r="D36" i="9"/>
  <c r="D37" i="9" s="1"/>
  <c r="D35" i="9"/>
  <c r="D33" i="9"/>
  <c r="D32" i="9"/>
  <c r="D31" i="9"/>
  <c r="D30" i="9"/>
  <c r="D29" i="9"/>
  <c r="D28" i="9"/>
  <c r="D26" i="9"/>
  <c r="D25" i="9"/>
  <c r="D24" i="9"/>
  <c r="D23" i="9"/>
  <c r="O42" i="8"/>
  <c r="N42" i="8"/>
  <c r="N44" i="8" s="1"/>
  <c r="M42" i="8"/>
  <c r="L42" i="8"/>
  <c r="L44" i="8" s="1"/>
  <c r="K42" i="8"/>
  <c r="K44" i="8" s="1"/>
  <c r="D35" i="8"/>
  <c r="D36" i="8" s="1"/>
  <c r="D34" i="8"/>
  <c r="D32" i="8"/>
  <c r="D31" i="8"/>
  <c r="D30" i="8"/>
  <c r="D29" i="8"/>
  <c r="D28" i="8"/>
  <c r="D27" i="8"/>
  <c r="O44" i="7"/>
  <c r="N44" i="7"/>
  <c r="N46" i="7" s="1"/>
  <c r="M44" i="7"/>
  <c r="L44" i="7"/>
  <c r="L46" i="7" s="1"/>
  <c r="K44" i="7"/>
  <c r="K46" i="7" s="1"/>
  <c r="D37" i="7"/>
  <c r="D38" i="7" s="1"/>
  <c r="D36" i="7"/>
  <c r="D34" i="7"/>
  <c r="D33" i="7"/>
  <c r="D32" i="7"/>
  <c r="D31" i="7"/>
  <c r="D30" i="7"/>
  <c r="D29" i="7"/>
  <c r="D27" i="7"/>
  <c r="D26" i="7"/>
  <c r="D25" i="7"/>
  <c r="D24" i="7"/>
  <c r="O41" i="6"/>
  <c r="N41" i="6"/>
  <c r="N43" i="6" s="1"/>
  <c r="M41" i="6"/>
  <c r="L41" i="6"/>
  <c r="L43" i="6" s="1"/>
  <c r="K41" i="6"/>
  <c r="K43" i="6" s="1"/>
  <c r="D34" i="6"/>
  <c r="D35" i="6" s="1"/>
  <c r="D33" i="6"/>
  <c r="D31" i="6"/>
  <c r="D30" i="6"/>
  <c r="D29" i="6"/>
  <c r="D28" i="6"/>
  <c r="D27" i="6"/>
  <c r="D26" i="6"/>
  <c r="O40" i="5"/>
  <c r="N40" i="5"/>
  <c r="N42" i="5" s="1"/>
  <c r="M40" i="5"/>
  <c r="L40" i="5"/>
  <c r="L42" i="5" s="1"/>
  <c r="K40" i="5"/>
  <c r="K42" i="5" s="1"/>
  <c r="D33" i="5"/>
  <c r="D34" i="5" s="1"/>
  <c r="D32" i="5"/>
  <c r="D30" i="5"/>
  <c r="D29" i="5"/>
  <c r="D28" i="5"/>
  <c r="D27" i="5"/>
  <c r="D26" i="5"/>
  <c r="D25" i="5"/>
  <c r="D23" i="5"/>
  <c r="D22" i="5"/>
  <c r="D21" i="5"/>
  <c r="D20" i="5"/>
  <c r="O98" i="4"/>
  <c r="N98" i="4"/>
  <c r="N100" i="4" s="1"/>
  <c r="M98" i="4"/>
  <c r="L98" i="4"/>
  <c r="L100" i="4" s="1"/>
  <c r="K98" i="4"/>
  <c r="K100" i="4" s="1"/>
  <c r="D90" i="4"/>
  <c r="D91" i="4" s="1"/>
  <c r="D89" i="4"/>
  <c r="D87" i="4"/>
  <c r="D86" i="4"/>
  <c r="D85" i="4"/>
  <c r="D84" i="4"/>
  <c r="D83" i="4"/>
  <c r="D82" i="4"/>
  <c r="D80" i="4"/>
  <c r="D79" i="4"/>
  <c r="D78" i="4"/>
  <c r="D77" i="4"/>
  <c r="D47" i="4"/>
  <c r="D48" i="4" s="1"/>
  <c r="D46" i="4"/>
  <c r="D44" i="4"/>
  <c r="D43" i="4"/>
  <c r="D42" i="4"/>
  <c r="D41" i="4"/>
  <c r="D40" i="4"/>
  <c r="D39" i="4"/>
  <c r="D37" i="4"/>
  <c r="D36" i="4"/>
  <c r="D35" i="4"/>
  <c r="D34" i="4"/>
  <c r="O106" i="3"/>
  <c r="N106" i="3"/>
  <c r="N108" i="3" s="1"/>
  <c r="M106" i="3"/>
  <c r="L106" i="3"/>
  <c r="L108" i="3" s="1"/>
  <c r="K106" i="3"/>
  <c r="K108" i="3" s="1"/>
  <c r="D100" i="3"/>
  <c r="D99" i="3"/>
  <c r="D98" i="3"/>
  <c r="D96" i="3"/>
  <c r="D95" i="3"/>
  <c r="D94" i="3"/>
  <c r="D93" i="3"/>
  <c r="D92" i="3"/>
  <c r="D90" i="3"/>
  <c r="D89" i="3"/>
  <c r="D88" i="3"/>
  <c r="D87" i="3"/>
  <c r="D86" i="3"/>
  <c r="D85" i="3"/>
  <c r="D83" i="3"/>
  <c r="D82" i="3"/>
  <c r="D81" i="3"/>
  <c r="D80" i="3"/>
  <c r="D56" i="3"/>
  <c r="D57" i="3" s="1"/>
  <c r="D55" i="3"/>
  <c r="D53" i="3"/>
  <c r="D52" i="3"/>
  <c r="D51" i="3"/>
  <c r="D50" i="3"/>
  <c r="D49" i="3"/>
  <c r="D48" i="3"/>
  <c r="D46" i="3"/>
  <c r="D45" i="3"/>
  <c r="D44" i="3"/>
  <c r="D43" i="3"/>
  <c r="D42" i="3"/>
  <c r="D40" i="3"/>
  <c r="D39" i="3"/>
  <c r="D38" i="3"/>
  <c r="D37" i="3"/>
  <c r="D36" i="3"/>
  <c r="D35" i="3"/>
  <c r="D33" i="3"/>
  <c r="D32" i="3"/>
  <c r="D31" i="3"/>
  <c r="D30" i="3"/>
  <c r="H22" i="2"/>
  <c r="G22" i="2"/>
  <c r="F22" i="2"/>
  <c r="E22" i="2"/>
  <c r="D26" i="2" s="1"/>
  <c r="D22" i="2"/>
  <c r="D25" i="2" s="1"/>
  <c r="D7" i="2"/>
  <c r="D14" i="1"/>
  <c r="M108" i="3" l="1"/>
  <c r="O108" i="3"/>
  <c r="O6" i="3" s="1"/>
  <c r="O45" i="9"/>
  <c r="O6" i="9" s="1"/>
  <c r="O100" i="4"/>
  <c r="O6" i="4" s="1"/>
  <c r="M43" i="6"/>
  <c r="D15" i="1"/>
  <c r="D27" i="2"/>
  <c r="D6" i="2" s="1"/>
  <c r="M99" i="4"/>
  <c r="O99" i="4" s="1"/>
  <c r="M42" i="6"/>
  <c r="O42" i="6" s="1"/>
  <c r="O43" i="6" s="1"/>
  <c r="O6" i="6" s="1"/>
  <c r="M43" i="8"/>
  <c r="O43" i="8" s="1"/>
  <c r="O44" i="8" s="1"/>
  <c r="O6" i="8" s="1"/>
  <c r="M48" i="10"/>
  <c r="O48" i="10" s="1"/>
  <c r="O49" i="10" s="1"/>
  <c r="O6" i="10" s="1"/>
  <c r="D23" i="2"/>
  <c r="M107" i="3"/>
  <c r="O107" i="3" s="1"/>
  <c r="M41" i="5"/>
  <c r="O41" i="5" s="1"/>
  <c r="O42" i="5" s="1"/>
  <c r="O6" i="5" s="1"/>
  <c r="M45" i="7"/>
  <c r="O45" i="7" s="1"/>
  <c r="O46" i="7" s="1"/>
  <c r="O6" i="7" s="1"/>
  <c r="M44" i="9"/>
  <c r="O44" i="9" s="1"/>
  <c r="D16" i="1" l="1"/>
  <c r="D17" i="1" s="1"/>
  <c r="M49" i="10"/>
  <c r="M45" i="9"/>
  <c r="M44" i="8"/>
  <c r="M100" i="4"/>
  <c r="M42" i="5"/>
  <c r="M46" i="7"/>
</calcChain>
</file>

<file path=xl/sharedStrings.xml><?xml version="1.0" encoding="utf-8"?>
<sst xmlns="http://schemas.openxmlformats.org/spreadsheetml/2006/main" count="1391" uniqueCount="268">
  <si>
    <t>BŪVNIECĪBAS KOPTĀME</t>
  </si>
  <si>
    <t>Būves nosaukums:</t>
  </si>
  <si>
    <t>ŪDENSSAIMNIECĪBAS ATTĪSTĪBA KOCĒNU NOVADA KOCĒNU</t>
  </si>
  <si>
    <t>PAGASTA KOCĒNU CIEMĀ III KĀRTA</t>
  </si>
  <si>
    <t>Būves adrese:</t>
  </si>
  <si>
    <t>KOCĒNU NOVADA KOCĒNU PAGASTA KOCĒNU CIEMS</t>
  </si>
  <si>
    <t>Pasūtījuma Nr.</t>
  </si>
  <si>
    <t>Tāme sastādīta: 2014.gada ....</t>
  </si>
  <si>
    <t>Nr.p.k.</t>
  </si>
  <si>
    <t>Objekta Nr.</t>
  </si>
  <si>
    <t>Objekta nosaukums</t>
  </si>
  <si>
    <r>
      <t>Objekta izmaksas (</t>
    </r>
    <r>
      <rPr>
        <i/>
        <sz val="10"/>
        <rFont val="Arial"/>
        <family val="2"/>
        <charset val="186"/>
      </rPr>
      <t>euro</t>
    </r>
    <r>
      <rPr>
        <sz val="10"/>
        <rFont val="Arial"/>
        <family val="2"/>
        <charset val="1"/>
      </rPr>
      <t xml:space="preserve">) </t>
    </r>
  </si>
  <si>
    <t>SPECIALIZĒTIE DARBI- ĀRĒJIE TĪKLI, SISTĒMAS</t>
  </si>
  <si>
    <t>Kopā</t>
  </si>
  <si>
    <t>KOPĀ</t>
  </si>
  <si>
    <t>PVN 21%</t>
  </si>
  <si>
    <t>PAVISAM BŪVNIECĪBAS IZMAKSAS</t>
  </si>
  <si>
    <t>Būvprojekta vadītājs</t>
  </si>
  <si>
    <t>Sastādīja</t>
  </si>
  <si>
    <t>Pārbaudīja</t>
  </si>
  <si>
    <t>Objekta nosaukums:</t>
  </si>
  <si>
    <t>ŪDENSSAIMNIECĪBAS ATTĪSTĪBA KOCĒNU NOVADA KOCĒNU PAGASTA KOCĒNU</t>
  </si>
  <si>
    <t>CIEMĀ III KĀRTA</t>
  </si>
  <si>
    <t>Objekta adrese:</t>
  </si>
  <si>
    <t>Par kopējo summu, euro</t>
  </si>
  <si>
    <t>Kopējā darbietilpība, c/st</t>
  </si>
  <si>
    <t>Kods, tāmes Nr.</t>
  </si>
  <si>
    <t>Darba veids vai konstruktīvā elementa nosaukums</t>
  </si>
  <si>
    <t>Tāmes izmaksas EURO</t>
  </si>
  <si>
    <t>Tai skaitā</t>
  </si>
  <si>
    <t>Darbietilpība (c/h)</t>
  </si>
  <si>
    <t>Darba alga (EURO)</t>
  </si>
  <si>
    <t>Materiāli (EURO)</t>
  </si>
  <si>
    <t>Mehānismi (EURO)</t>
  </si>
  <si>
    <t>1-1</t>
  </si>
  <si>
    <t>ŪDENSAPGĀDE Ū1 (APJOMS Nr.1, KALNA IELA LĪDZ LIEPU IELAI) UN SADZĪVES KANALIZĀCIJA K1 (APJOMS Nr.1, KALNA IELA LĪDZ AKAI K1-35)</t>
  </si>
  <si>
    <t>1-2</t>
  </si>
  <si>
    <t>ŪDENSAPGĀDE Ū1 (APJOMS Nr.2, DĀRZA IELA LĪDZ AKAI LIEPU IELĀ) UN SADZĪVES KANALIZĀCIJA K1 (APJOMS Nr.2, DĀRZA IELĀ LĪDZ LIEPU IELAI)</t>
  </si>
  <si>
    <t>1-3</t>
  </si>
  <si>
    <t>SADZĪVES KANALIZĀCIJA K1 (APJOMS Nr.3, DĀRZA IELA 23)</t>
  </si>
  <si>
    <t>1-4</t>
  </si>
  <si>
    <t>SADZĪVES KANALIZĀCIJA K1 (APJOMS Nr.4, NO K1-8 LĪDZ K1-7A)</t>
  </si>
  <si>
    <t>1-5</t>
  </si>
  <si>
    <t>SADZĪVES KANALIZĀCIJA K1 (APJOMS Nr.5, NO K1-7 LĪDZ K1-6A)</t>
  </si>
  <si>
    <t>1-6</t>
  </si>
  <si>
    <t>SADZĪVES KANALIZĀCIJA K1 (APJOMS Nr.6, NO K1-6 LĪDZ K1-5a(b))</t>
  </si>
  <si>
    <t>1-7</t>
  </si>
  <si>
    <t>SADZĪVES KANALIZĀCIJA K1 (APJOMS Nr.7, NO K1-5 LĪDZ K1-4A)</t>
  </si>
  <si>
    <t>1-8</t>
  </si>
  <si>
    <t>SADZĪVES KANALIZĀCIJA K1 KALNA IELĀ (APJOMS Nr.8, KALNA IELA- PRIVĀTA ZEME)</t>
  </si>
  <si>
    <t>t.sk. darba aizsardzībai</t>
  </si>
  <si>
    <t>Darba devēja sociālais nodoklis 23,59%</t>
  </si>
  <si>
    <t>PAVISAM KOPĀ</t>
  </si>
  <si>
    <t>ŪDENSSAIMNIECĪBAS ATTĪSTĪBA KOCĒNU NOVADA KOCĒNU PAGASTA KOCĒNU CIEMĀ</t>
  </si>
  <si>
    <t>III KĀRTA</t>
  </si>
  <si>
    <t>Tāme sastādīta 2014.gada tirgus cenās, pamatojoties uz UKT daļas rasējumiem.</t>
  </si>
  <si>
    <t>Tāmes tiešās izmaksas EURO bez PVN</t>
  </si>
  <si>
    <t>Darba nosaukums</t>
  </si>
  <si>
    <t>Mērvienība</t>
  </si>
  <si>
    <t>Daudzums</t>
  </si>
  <si>
    <t>Vienības izmaksas</t>
  </si>
  <si>
    <t>Kopā uz visu apjomu</t>
  </si>
  <si>
    <t>Laika norma (c/h)</t>
  </si>
  <si>
    <t>Darba samaksas likme (EURO/h)</t>
  </si>
  <si>
    <t>Materiāli (EURO)</t>
  </si>
  <si>
    <t>Kopā (EURO)</t>
  </si>
  <si>
    <t>Summa (EURO)</t>
  </si>
  <si>
    <t>ŪDENSAPGĀDE Ū1</t>
  </si>
  <si>
    <t>1.1</t>
  </si>
  <si>
    <t>PEH caurule ūdensvadam, DN100, izbūve tranšejā</t>
  </si>
  <si>
    <t>m</t>
  </si>
  <si>
    <t>1.2</t>
  </si>
  <si>
    <t>PEH caurule ūdensvadam, DN40, izbūve tranšejā</t>
  </si>
  <si>
    <t>1.3</t>
  </si>
  <si>
    <t>Pazemes tipa ISO uzmavu aizbīdnis (komplektā ar teleskopisko kāta pagarinātāju un peldošo kapi 40 t)</t>
  </si>
  <si>
    <t>gb.</t>
  </si>
  <si>
    <t>1.4</t>
  </si>
  <si>
    <t>Pieslēgums pie maģistrāles DN100 ar trejgabalu 100/100</t>
  </si>
  <si>
    <t>kpl.</t>
  </si>
  <si>
    <t>1.5</t>
  </si>
  <si>
    <t>Pieslēgums pie maģistrāles DN100 ar sedlu uzmavu 100/40 (izmantojot diametra pārejas)</t>
  </si>
  <si>
    <t>1.6</t>
  </si>
  <si>
    <t>Pieslēgums pie esošā ūdensvada</t>
  </si>
  <si>
    <t>1.7</t>
  </si>
  <si>
    <t>Pieslēgums pie ūdensvada ievada vietas ēkā</t>
  </si>
  <si>
    <t>1.8</t>
  </si>
  <si>
    <t>Pazemes tipa noslēgs uz perspektīvo atzaru galiem (pie patērētāja)</t>
  </si>
  <si>
    <t>1.9</t>
  </si>
  <si>
    <t>Pieslēguma izveide pie esošās maģistrāles: aizbīdnis DN100, līkums, īscaurule, savienojums u.t.t. (akā)</t>
  </si>
  <si>
    <t>1.10</t>
  </si>
  <si>
    <t>Ievads dzelzsbetona akā</t>
  </si>
  <si>
    <t>1.11</t>
  </si>
  <si>
    <t>Blīvslēgs</t>
  </si>
  <si>
    <t>1.12</t>
  </si>
  <si>
    <t>Aizsargčaula iebetonēšanai</t>
  </si>
  <si>
    <t>1.13</t>
  </si>
  <si>
    <t>Cauruļvadu DN100 un DN40 līkumi un pagriezieni</t>
  </si>
  <si>
    <t>1.14</t>
  </si>
  <si>
    <t>Cauruļvada skalošana, dezinfekcija un hidrauliskā pārbaude</t>
  </si>
  <si>
    <t>Grunts darbi projektējamās Ū1 tīklu zonā</t>
  </si>
  <si>
    <t>2.1</t>
  </si>
  <si>
    <t>Tranšeju un būvbedru rakšana, ietverot grunts pagaidu uzglabāšanu, būvbedru aizbēršanu, kā arī grunts noblīvēšanu pa slāņiem un ar to saistītie darbi (Liekās izraktās grunts transportēšana uz atbērtni (atbērtni nodrošina izpildītājs) - ja liekās izraktās grunts sastāvs atbilst nepieciešamajam izmantošanas mērķim, tad to var atkārtoti izmantot, piemēram, grunts uzbēruma veidošanai vietās, kur tas nepieciešams projekta ietvaros)</t>
  </si>
  <si>
    <r>
      <t>m</t>
    </r>
    <r>
      <rPr>
        <vertAlign val="superscript"/>
        <sz val="10"/>
        <rFont val="Arial"/>
        <family val="2"/>
        <charset val="186"/>
      </rPr>
      <t>3</t>
    </r>
  </si>
  <si>
    <t>2.2</t>
  </si>
  <si>
    <t>Smilts pamatnes ierīkošana zem cauruļvadiem, skatakām un apbēruma veidošana virs cauruļvadiem, ietverot noblīvēšanu</t>
  </si>
  <si>
    <t>2.3</t>
  </si>
  <si>
    <t>Grants seguma noņemšana un pastāvīgā grants seguma atjaunošana, t.sk.:</t>
  </si>
  <si>
    <r>
      <t>m</t>
    </r>
    <r>
      <rPr>
        <vertAlign val="superscript"/>
        <sz val="10"/>
        <rFont val="Arial"/>
        <family val="2"/>
        <charset val="1"/>
      </rPr>
      <t>2</t>
    </r>
  </si>
  <si>
    <t>2.3.1</t>
  </si>
  <si>
    <t>Esošā grants seguma noņemšana</t>
  </si>
  <si>
    <t>2.3.2</t>
  </si>
  <si>
    <t>Salizturīgās, drenējošās kārtas būvniecība, h=30cm</t>
  </si>
  <si>
    <t>2.3.3</t>
  </si>
  <si>
    <t>Grants- šķembu 0/45p pamatojuma izbūve, h=20cm</t>
  </si>
  <si>
    <r>
      <t>m</t>
    </r>
    <r>
      <rPr>
        <vertAlign val="superscript"/>
        <sz val="10"/>
        <rFont val="Arial"/>
        <family val="2"/>
        <charset val="1"/>
      </rPr>
      <t>3</t>
    </r>
  </si>
  <si>
    <t>2.3.4</t>
  </si>
  <si>
    <t>Grants- šķembu 0/32s pamatojuma izbūve, h=10cm</t>
  </si>
  <si>
    <t>2.4</t>
  </si>
  <si>
    <t>Esošā bruģa seguma atjaunošana (ieskaitot bortakmeņus), t.sk.:</t>
  </si>
  <si>
    <t>2.4.1</t>
  </si>
  <si>
    <t>Esošā bruģa seguma noņemšana</t>
  </si>
  <si>
    <t>2.4.2</t>
  </si>
  <si>
    <t>2.4.3</t>
  </si>
  <si>
    <t>Blietētu šķembu 0/45 pamatojuma izbūve, h=15cm</t>
  </si>
  <si>
    <t>2.4.4</t>
  </si>
  <si>
    <t>Smilts kārtas būvniecība, h=5cm</t>
  </si>
  <si>
    <t>2.4.5</t>
  </si>
  <si>
    <t>Ģeotekstila ieklāšana</t>
  </si>
  <si>
    <t>2.4.6</t>
  </si>
  <si>
    <t>Bruģa seguma būvniecība, h=8cm</t>
  </si>
  <si>
    <t>2.5</t>
  </si>
  <si>
    <t>Asfalta seguma noņemšana un pastāvīgā asfalta seguma atjaunošana, t.sk.:</t>
  </si>
  <si>
    <r>
      <t>m</t>
    </r>
    <r>
      <rPr>
        <vertAlign val="superscript"/>
        <sz val="10"/>
        <rFont val="Arial"/>
        <family val="2"/>
        <charset val="186"/>
      </rPr>
      <t>2</t>
    </r>
  </si>
  <si>
    <t>2.5.1</t>
  </si>
  <si>
    <t>Esošā asfalta seguma noņemšana</t>
  </si>
  <si>
    <t>2.5.2</t>
  </si>
  <si>
    <t>Salizturīgās, drenējošās kārtas būvniecība, h=40cm</t>
  </si>
  <si>
    <t>2.5.3</t>
  </si>
  <si>
    <t>Blietētu šķembu 0/45 pamatojuma izbūve, h=30cm</t>
  </si>
  <si>
    <t>2.5.4</t>
  </si>
  <si>
    <t>Karstā asfalta AC 22 base apakškārtas izbūve, h=6cm</t>
  </si>
  <si>
    <t>2.5.5</t>
  </si>
  <si>
    <t>Karstā asfalta AC 11 surf dilumkārtas izbūve, h=4cm</t>
  </si>
  <si>
    <t>2.6</t>
  </si>
  <si>
    <t>Esošā ielas asfalta seguma atjaunošana uz bruģa segumu (ieskaitot bortakmeņus), t.sk.:</t>
  </si>
  <si>
    <t>2.6.1</t>
  </si>
  <si>
    <r>
      <t xml:space="preserve">Esošā </t>
    </r>
    <r>
      <rPr>
        <sz val="10"/>
        <color rgb="FFFF0000"/>
        <rFont val="Arial"/>
        <family val="2"/>
        <charset val="186"/>
      </rPr>
      <t>asfalta</t>
    </r>
    <r>
      <rPr>
        <sz val="10"/>
        <rFont val="Arial"/>
        <family val="2"/>
        <charset val="1"/>
      </rPr>
      <t xml:space="preserve"> seguma noņemšana</t>
    </r>
  </si>
  <si>
    <t>2.6.2</t>
  </si>
  <si>
    <t>2.6.3</t>
  </si>
  <si>
    <t>2.6.4</t>
  </si>
  <si>
    <t>2.6.5</t>
  </si>
  <si>
    <t>2.6.6</t>
  </si>
  <si>
    <t>2.7</t>
  </si>
  <si>
    <t>Seguma noņemšana un pastāvīgā zālāja seguma atjaunošana, t.sk.:</t>
  </si>
  <si>
    <t>2.7.1</t>
  </si>
  <si>
    <t>Esošā zālāja seguma noņemšana</t>
  </si>
  <si>
    <t>2.7.2</t>
  </si>
  <si>
    <t>Zālāja ierīkošana (sēšana)</t>
  </si>
  <si>
    <t>2.7.3</t>
  </si>
  <si>
    <t>Melnzemes pievešana h=15cm</t>
  </si>
  <si>
    <t>2.8</t>
  </si>
  <si>
    <t>Hidraulisko vairogu montāža tranšeju sienu nostiprināšanai</t>
  </si>
  <si>
    <t>2.9</t>
  </si>
  <si>
    <t>Esošā apauguma (koku, krūmāju) novākšana un utilizācija</t>
  </si>
  <si>
    <t>SADZĪVES KANALIZĀCIJA K1</t>
  </si>
  <si>
    <t>3.1</t>
  </si>
  <si>
    <t>PP kanalizācijas caurule DN200 SN8, izbūve tranšejā</t>
  </si>
  <si>
    <t>3.2</t>
  </si>
  <si>
    <t>PP kanalizācijas caurule DN160 SN8, izbūve tranšejā</t>
  </si>
  <si>
    <t>3.3</t>
  </si>
  <si>
    <t>3.4</t>
  </si>
  <si>
    <t>Kanalizācijas ievada D200 noslēgs (esošajā akā), montāža</t>
  </si>
  <si>
    <t>3.5</t>
  </si>
  <si>
    <t>Kanalizācijas ievada D150 noslēgs (esošajā akā), montāža</t>
  </si>
  <si>
    <t>3.6</t>
  </si>
  <si>
    <t>Kanalizācijas ievada D100 noslēgs (esošajā akā), montāža</t>
  </si>
  <si>
    <t>3.7</t>
  </si>
  <si>
    <t>Kanlizācijas cauruļvada pārslēgšana ar materiāla adopteri un īscauruli DN100-250</t>
  </si>
  <si>
    <t>3.8</t>
  </si>
  <si>
    <t>Plastmasas skataka DN600 ar gofrēto akas korpusu, pamatni, blīvslēgu, ķeta teleskopisko cauruli, vāku un atbilstoša diametra, augstuma un leņķa pievienojumiem</t>
  </si>
  <si>
    <t>3.9</t>
  </si>
  <si>
    <t>Dzelzsbetona grodu aka DN1500 ar dibenu un gropi no saliek. dz./bet. elem. ar peldošu akas lūku un vāku, apstrādāt ar dubulto hidroizolāciju</t>
  </si>
  <si>
    <t>3.10</t>
  </si>
  <si>
    <t>Dzelzsbetona grodu aka DN1500 ar dibenu un gropi no saliek. dz./bet. elem. ar peldošu akas lūku un vāku, apstrādāt ar dubulto hidroizolāciju un pārkritumakas elementu</t>
  </si>
  <si>
    <t>3.11</t>
  </si>
  <si>
    <t>Dzelzsbetona grodu aka DN1000 ar dibenu un gropi no saliek. dz./bet. elem. ar peldošu akas lūku un vāku, apstrādāt ar dubulto hidroizolāciju un pārkritumakas elementu</t>
  </si>
  <si>
    <t>3.12</t>
  </si>
  <si>
    <t>Dzelzsbetona grodu aka DN1000 ar dibenu un gropi no saliek. dz./bet. elem. ar peldošu akas lūku un vāku, apstrādāt ar dubulto hidroizolāciju</t>
  </si>
  <si>
    <t>3.13</t>
  </si>
  <si>
    <t>Pieslēgums pie esošās akas ar pārkritumakas elementu</t>
  </si>
  <si>
    <t>3.14</t>
  </si>
  <si>
    <t>3.15</t>
  </si>
  <si>
    <t>Cauruļu TV inspekcija</t>
  </si>
  <si>
    <t>Grunts darbi projektējamās K1 tīklu zonā</t>
  </si>
  <si>
    <t>4.1</t>
  </si>
  <si>
    <t>4.2</t>
  </si>
  <si>
    <t>4.3</t>
  </si>
  <si>
    <t>4.3.1</t>
  </si>
  <si>
    <t>4.3.2</t>
  </si>
  <si>
    <t>4.3.3</t>
  </si>
  <si>
    <t>4.3.4</t>
  </si>
  <si>
    <t>4.4</t>
  </si>
  <si>
    <t>4.4.1</t>
  </si>
  <si>
    <t>4.4.2</t>
  </si>
  <si>
    <t>4.4.3</t>
  </si>
  <si>
    <t>4.4.4</t>
  </si>
  <si>
    <t>4.4.5</t>
  </si>
  <si>
    <t>4.4.6</t>
  </si>
  <si>
    <t>4.5</t>
  </si>
  <si>
    <t>4.5.1</t>
  </si>
  <si>
    <t>4.5.2</t>
  </si>
  <si>
    <t>4.5.3</t>
  </si>
  <si>
    <t>4.5.4</t>
  </si>
  <si>
    <t>4.5.5</t>
  </si>
  <si>
    <t>4.6</t>
  </si>
  <si>
    <t>4.6.1</t>
  </si>
  <si>
    <t>4.6.2</t>
  </si>
  <si>
    <t>4.6.3</t>
  </si>
  <si>
    <t>4.7</t>
  </si>
  <si>
    <t>4.8</t>
  </si>
  <si>
    <t>Esošo, turpmāk neizmantojamo cauruļvadu demontāža un utilizācija</t>
  </si>
  <si>
    <t>4.9</t>
  </si>
  <si>
    <t>Kabeļu aizsargčaulas divdaļīgais šķeltais profils</t>
  </si>
  <si>
    <t>BŪVLAUKUMA ORGANIZĀCIJA</t>
  </si>
  <si>
    <t>5.1</t>
  </si>
  <si>
    <t>Būvlaukuma sagatavošana: Informācijas stenda montāža, pagaidu žoga ar vārtiem montāža, pārvietojamās tualetes noma, pagaidu elektrības un ūdens pieslēgums, konteineru transportēšana un īre, ugunsdzēsības stends</t>
  </si>
  <si>
    <t>Tiešās izmaksas kopā</t>
  </si>
  <si>
    <t>PEH caurule ūdensvadam, DN50, izbūve tranšejā</t>
  </si>
  <si>
    <t>Trejgabals DN100/100 (pazeme)</t>
  </si>
  <si>
    <t>Trejgabals DN100/50 (pazeme)</t>
  </si>
  <si>
    <t>Diametra pāreja DN100/40 (pazeme)</t>
  </si>
  <si>
    <t>Pieslēgums pie maģistrāles DN100 ar adapteri 100</t>
  </si>
  <si>
    <t>Pieslēgums pie maģistrāles DN100 ar sedlu uzmavu 100/50 (izmantojot diametra pārejas)</t>
  </si>
  <si>
    <t>Ūdensvada aizbīdņu dzelzbetona aka DN1000 ar veidgabaliem (komplektā ar veidgabaliem, vāku, pamatni, kāpnēm, hidroizolāciju un blīvējumiem)</t>
  </si>
  <si>
    <t>Ūdensvada aizbīdņu dzelzbetona aka DN1000 ar veidgabaliem (komplektā ar veidgabaliem, hidrantu, vāku, pamatni, kāpnēm, hidroizolāciju un blīvējumiem)</t>
  </si>
  <si>
    <t>1.15</t>
  </si>
  <si>
    <t>1.16</t>
  </si>
  <si>
    <t>1.17</t>
  </si>
  <si>
    <t>1.18</t>
  </si>
  <si>
    <t>Esošā seguma atjaunošana uz bruģa segumu (ieskaitot bortakmeņus), t.sk.:</t>
  </si>
  <si>
    <t>Esošā seguma noņemšana</t>
  </si>
  <si>
    <t>PP kanalizācijas caurule DN110 SN8, izbūve tranšejā</t>
  </si>
  <si>
    <t>PEH spiedvada kanalizācijas cauruļvads DN50, PN10, montāžas darbi</t>
  </si>
  <si>
    <t>Cauruļvada DN50 līkumi un pagriezieni</t>
  </si>
  <si>
    <t>3.16</t>
  </si>
  <si>
    <t>Dzelzsbetona grodu aka DN1000 ar dibenu un gropi no saliek. dz./bet. elem. ar peldošu akas lūku un vāku, apstrādāt ar dubulto hidroizolāciju, ar spiediena dzēšanas akas elementu</t>
  </si>
  <si>
    <t>3.17</t>
  </si>
  <si>
    <t>Rūpnieciski ražota sūkņu stacija Q=1l/s (3,6m3/h), ar pamatni, stiprinājumiem, vāku, apsaisti.</t>
  </si>
  <si>
    <t>3.18</t>
  </si>
  <si>
    <t>3.19</t>
  </si>
  <si>
    <t>3.20</t>
  </si>
  <si>
    <t>3.21</t>
  </si>
  <si>
    <t>Spiedvada hidrauliskā pārbaude</t>
  </si>
  <si>
    <t>Esošā  seguma noņemšana</t>
  </si>
  <si>
    <t>Šķērsojumi ar esošajām, turpmāk ekspluatācijā izmantojamām, cauruļvadu komunikācijām, esošo cauruļvadu nostiprināšana un aizsardzība uz būvniecības laiku, šķērsošanas vietā iemontējot apvalkcaurulē vai koka kārbā un iekarot pār tranšeju pārliktā sijā</t>
  </si>
  <si>
    <t>vieta</t>
  </si>
  <si>
    <t>Kanlizācijas cauruļvada pārslēgšana ar materiāla adopteri un īscauruli DN200</t>
  </si>
  <si>
    <t>2.3.5</t>
  </si>
  <si>
    <t>2.3.6</t>
  </si>
  <si>
    <t>Kanalizācijas cauruļvada pārslēgšana ar materiāla adopteri un īscauruli DN200</t>
  </si>
  <si>
    <t>Kanalizācijas cauruļvada pārslēgšana ar materiāla adopteri un īscauruli DN100-250</t>
  </si>
  <si>
    <t>Tāme sastādīta: 2014.gada .....</t>
  </si>
  <si>
    <t>Kanalizācijas ievada D250 noslēgs (esošajā akā), montāža</t>
  </si>
  <si>
    <t>Kanalizācijas cauruļvada pārslēgšana ar materiāla adopteri un īscauruli DN100</t>
  </si>
  <si>
    <t xml:space="preserve">Peļņa </t>
  </si>
  <si>
    <t xml:space="preserve">Virsizdevumi </t>
  </si>
  <si>
    <t>Materiālu, būvgružu transporta izdevumi</t>
  </si>
  <si>
    <t xml:space="preserve">Materiālu, būvgružu transporta izdevumi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</si>
</sst>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yy"/>
    <numFmt numFmtId="165" formatCode="0.0"/>
  </numFmts>
  <fonts count="17" x14ac:knownFonts="1">
    <font>
      <sz val="10"/>
      <name val="Arial"/>
      <family val="2"/>
      <charset val="186"/>
    </font>
    <font>
      <sz val="10"/>
      <name val="Arial"/>
      <family val="2"/>
      <charset val="1"/>
    </font>
    <font>
      <b/>
      <u/>
      <sz val="10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86"/>
    </font>
    <font>
      <b/>
      <sz val="10"/>
      <name val="Arial"/>
      <family val="2"/>
      <charset val="1"/>
    </font>
    <font>
      <i/>
      <sz val="10"/>
      <name val="Arial"/>
      <family val="2"/>
      <charset val="186"/>
    </font>
    <font>
      <b/>
      <sz val="10"/>
      <name val="Arial"/>
      <family val="2"/>
      <charset val="186"/>
    </font>
    <font>
      <b/>
      <sz val="11"/>
      <name val="Arial"/>
      <family val="2"/>
      <charset val="1"/>
    </font>
    <font>
      <sz val="11"/>
      <name val="Arial"/>
      <family val="2"/>
      <charset val="186"/>
    </font>
    <font>
      <u/>
      <sz val="10"/>
      <name val="Arial"/>
      <family val="2"/>
      <charset val="1"/>
    </font>
    <font>
      <b/>
      <i/>
      <sz val="11"/>
      <name val="Arial"/>
      <family val="2"/>
      <charset val="186"/>
    </font>
    <font>
      <b/>
      <u/>
      <sz val="10"/>
      <name val="Arial"/>
      <family val="2"/>
      <charset val="186"/>
    </font>
    <font>
      <vertAlign val="superscript"/>
      <sz val="10"/>
      <name val="Arial"/>
      <family val="2"/>
      <charset val="186"/>
    </font>
    <font>
      <vertAlign val="superscript"/>
      <sz val="10"/>
      <name val="Arial"/>
      <family val="2"/>
      <charset val="1"/>
    </font>
    <font>
      <sz val="10"/>
      <color rgb="FFFF0000"/>
      <name val="Arial"/>
      <family val="2"/>
      <charset val="186"/>
    </font>
    <font>
      <sz val="1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00"/>
        <bgColor rgb="FF993300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16" fillId="0" borderId="0"/>
  </cellStyleXfs>
  <cellXfs count="218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/>
    </xf>
    <xf numFmtId="0" fontId="4" fillId="2" borderId="0" xfId="0" applyFont="1" applyFill="1" applyAlignment="1">
      <alignment vertical="top"/>
    </xf>
    <xf numFmtId="164" fontId="5" fillId="0" borderId="0" xfId="0" applyNumberFormat="1" applyFont="1" applyAlignment="1">
      <alignment horizontal="left" vertical="top"/>
    </xf>
    <xf numFmtId="0" fontId="1" fillId="0" borderId="0" xfId="0" applyFont="1" applyBorder="1" applyAlignment="1">
      <alignment vertical="center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top"/>
    </xf>
    <xf numFmtId="0" fontId="1" fillId="0" borderId="6" xfId="0" applyFont="1" applyBorder="1" applyAlignment="1">
      <alignment horizontal="left" vertical="top" wrapText="1"/>
    </xf>
    <xf numFmtId="4" fontId="1" fillId="0" borderId="5" xfId="0" applyNumberFormat="1" applyFont="1" applyBorder="1" applyAlignment="1">
      <alignment vertical="top" wrapText="1"/>
    </xf>
    <xf numFmtId="4" fontId="1" fillId="0" borderId="0" xfId="0" applyNumberFormat="1" applyFont="1"/>
    <xf numFmtId="0" fontId="1" fillId="0" borderId="7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top" wrapText="1"/>
    </xf>
    <xf numFmtId="4" fontId="1" fillId="0" borderId="10" xfId="0" applyNumberFormat="1" applyFont="1" applyBorder="1" applyAlignment="1">
      <alignment vertical="top" wrapText="1"/>
    </xf>
    <xf numFmtId="0" fontId="1" fillId="0" borderId="0" xfId="0" applyFont="1" applyBorder="1" applyAlignment="1">
      <alignment horizontal="center" vertical="top"/>
    </xf>
    <xf numFmtId="0" fontId="5" fillId="0" borderId="11" xfId="0" applyFont="1" applyBorder="1" applyAlignment="1">
      <alignment horizontal="right" vertical="top" wrapText="1"/>
    </xf>
    <xf numFmtId="4" fontId="7" fillId="0" borderId="12" xfId="0" applyNumberFormat="1" applyFont="1" applyBorder="1" applyAlignment="1">
      <alignment vertical="top" wrapText="1"/>
    </xf>
    <xf numFmtId="0" fontId="5" fillId="0" borderId="5" xfId="0" applyFont="1" applyBorder="1" applyAlignment="1">
      <alignment horizontal="right" vertical="top" wrapText="1"/>
    </xf>
    <xf numFmtId="4" fontId="1" fillId="0" borderId="12" xfId="0" applyNumberFormat="1" applyFont="1" applyBorder="1" applyAlignment="1">
      <alignment vertical="top" wrapText="1"/>
    </xf>
    <xf numFmtId="4" fontId="1" fillId="0" borderId="1" xfId="0" applyNumberFormat="1" applyFont="1" applyBorder="1" applyAlignment="1">
      <alignment vertical="top" wrapText="1"/>
    </xf>
    <xf numFmtId="0" fontId="3" fillId="0" borderId="0" xfId="0" applyFont="1" applyBorder="1" applyAlignment="1">
      <alignment horizontal="center" vertical="top"/>
    </xf>
    <xf numFmtId="0" fontId="8" fillId="0" borderId="8" xfId="0" applyFont="1" applyBorder="1" applyAlignment="1">
      <alignment horizontal="right" vertical="top" wrapText="1"/>
    </xf>
    <xf numFmtId="4" fontId="8" fillId="0" borderId="12" xfId="0" applyNumberFormat="1" applyFont="1" applyBorder="1" applyAlignment="1">
      <alignment vertical="top" wrapText="1"/>
    </xf>
    <xf numFmtId="4" fontId="3" fillId="0" borderId="0" xfId="0" applyNumberFormat="1" applyFont="1"/>
    <xf numFmtId="0" fontId="3" fillId="0" borderId="0" xfId="0" applyFont="1"/>
    <xf numFmtId="0" fontId="5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2" fontId="1" fillId="0" borderId="0" xfId="0" applyNumberFormat="1" applyFont="1" applyAlignment="1">
      <alignment vertical="top"/>
    </xf>
    <xf numFmtId="0" fontId="9" fillId="2" borderId="0" xfId="0" applyFont="1" applyFill="1" applyAlignment="1">
      <alignment vertical="top"/>
    </xf>
    <xf numFmtId="2" fontId="10" fillId="0" borderId="0" xfId="0" applyNumberFormat="1" applyFont="1" applyAlignment="1">
      <alignment vertical="top"/>
    </xf>
    <xf numFmtId="2" fontId="1" fillId="0" borderId="0" xfId="0" applyNumberFormat="1" applyFont="1" applyAlignment="1">
      <alignment vertical="top" wrapText="1"/>
    </xf>
    <xf numFmtId="0" fontId="1" fillId="0" borderId="1" xfId="0" applyFont="1" applyBorder="1" applyAlignment="1">
      <alignment horizontal="center" vertical="center" textRotation="90" wrapText="1"/>
    </xf>
    <xf numFmtId="2" fontId="1" fillId="0" borderId="1" xfId="0" applyNumberFormat="1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vertical="top" wrapText="1"/>
    </xf>
    <xf numFmtId="0" fontId="1" fillId="0" borderId="15" xfId="0" applyFont="1" applyBorder="1" applyAlignment="1">
      <alignment horizontal="center" vertical="top"/>
    </xf>
    <xf numFmtId="0" fontId="1" fillId="0" borderId="11" xfId="0" applyFont="1" applyBorder="1" applyAlignment="1">
      <alignment vertical="top"/>
    </xf>
    <xf numFmtId="2" fontId="1" fillId="0" borderId="15" xfId="0" applyNumberFormat="1" applyFont="1" applyBorder="1" applyAlignment="1">
      <alignment vertical="top"/>
    </xf>
    <xf numFmtId="2" fontId="1" fillId="0" borderId="11" xfId="0" applyNumberFormat="1" applyFont="1" applyBorder="1" applyAlignment="1">
      <alignment vertical="top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4" fontId="1" fillId="0" borderId="5" xfId="0" applyNumberFormat="1" applyFont="1" applyBorder="1" applyAlignment="1">
      <alignment horizontal="right" vertical="center" wrapText="1"/>
    </xf>
    <xf numFmtId="4" fontId="1" fillId="0" borderId="6" xfId="0" applyNumberFormat="1" applyFont="1" applyBorder="1" applyAlignment="1">
      <alignment horizontal="right" vertical="center"/>
    </xf>
    <xf numFmtId="4" fontId="1" fillId="0" borderId="5" xfId="0" applyNumberFormat="1" applyFont="1" applyBorder="1" applyAlignment="1">
      <alignment horizontal="right" vertical="center"/>
    </xf>
    <xf numFmtId="4" fontId="1" fillId="0" borderId="5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16" xfId="0" applyFont="1" applyBorder="1" applyAlignment="1">
      <alignment horizontal="center" vertical="top" wrapText="1"/>
    </xf>
    <xf numFmtId="4" fontId="1" fillId="0" borderId="8" xfId="0" applyNumberFormat="1" applyFont="1" applyBorder="1" applyAlignment="1">
      <alignment horizontal="right" vertical="top" wrapText="1"/>
    </xf>
    <xf numFmtId="4" fontId="1" fillId="0" borderId="16" xfId="0" applyNumberFormat="1" applyFont="1" applyBorder="1" applyAlignment="1">
      <alignment horizontal="right" vertical="top"/>
    </xf>
    <xf numFmtId="4" fontId="1" fillId="0" borderId="8" xfId="0" applyNumberFormat="1" applyFont="1" applyBorder="1" applyAlignment="1">
      <alignment horizontal="right" vertical="top"/>
    </xf>
    <xf numFmtId="4" fontId="1" fillId="0" borderId="8" xfId="0" applyNumberFormat="1" applyFont="1" applyBorder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11" xfId="0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/>
    </xf>
    <xf numFmtId="4" fontId="7" fillId="0" borderId="1" xfId="0" applyNumberFormat="1" applyFont="1" applyBorder="1" applyAlignment="1">
      <alignment vertical="top"/>
    </xf>
    <xf numFmtId="4" fontId="7" fillId="0" borderId="0" xfId="0" applyNumberFormat="1" applyFont="1"/>
    <xf numFmtId="0" fontId="7" fillId="0" borderId="0" xfId="0" applyFont="1"/>
    <xf numFmtId="4" fontId="1" fillId="0" borderId="0" xfId="0" applyNumberFormat="1" applyFont="1" applyAlignment="1">
      <alignment horizontal="center" vertical="top"/>
    </xf>
    <xf numFmtId="4" fontId="1" fillId="0" borderId="0" xfId="0" applyNumberFormat="1" applyFont="1" applyAlignment="1">
      <alignment vertical="top"/>
    </xf>
    <xf numFmtId="0" fontId="6" fillId="0" borderId="5" xfId="0" applyFont="1" applyBorder="1" applyAlignment="1">
      <alignment horizontal="right" vertical="top" wrapText="1"/>
    </xf>
    <xf numFmtId="4" fontId="1" fillId="0" borderId="1" xfId="0" applyNumberFormat="1" applyFont="1" applyBorder="1" applyAlignment="1">
      <alignment vertical="center" wrapText="1"/>
    </xf>
    <xf numFmtId="0" fontId="5" fillId="0" borderId="8" xfId="0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top"/>
    </xf>
    <xf numFmtId="0" fontId="1" fillId="2" borderId="0" xfId="0" applyFont="1" applyFill="1" applyAlignment="1">
      <alignment vertical="top"/>
    </xf>
    <xf numFmtId="2" fontId="1" fillId="2" borderId="0" xfId="0" applyNumberFormat="1" applyFont="1" applyFill="1" applyAlignment="1">
      <alignment vertical="top"/>
    </xf>
    <xf numFmtId="0" fontId="1" fillId="2" borderId="0" xfId="0" applyFont="1" applyFill="1"/>
    <xf numFmtId="0" fontId="1" fillId="0" borderId="0" xfId="0" applyFont="1"/>
    <xf numFmtId="164" fontId="5" fillId="2" borderId="0" xfId="0" applyNumberFormat="1" applyFont="1" applyFill="1" applyAlignment="1">
      <alignment horizontal="left" vertical="top"/>
    </xf>
    <xf numFmtId="0" fontId="1" fillId="2" borderId="0" xfId="0" applyFont="1" applyFill="1" applyAlignment="1">
      <alignment vertical="top" wrapText="1"/>
    </xf>
    <xf numFmtId="2" fontId="3" fillId="2" borderId="0" xfId="0" applyNumberFormat="1" applyFont="1" applyFill="1" applyAlignment="1">
      <alignment horizontal="right" vertical="top"/>
    </xf>
    <xf numFmtId="1" fontId="11" fillId="2" borderId="0" xfId="0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0" fontId="1" fillId="0" borderId="18" xfId="0" applyFont="1" applyBorder="1" applyAlignment="1">
      <alignment horizontal="center" vertical="top"/>
    </xf>
    <xf numFmtId="2" fontId="1" fillId="0" borderId="18" xfId="0" applyNumberFormat="1" applyFont="1" applyBorder="1" applyAlignment="1">
      <alignment vertical="top"/>
    </xf>
    <xf numFmtId="0" fontId="1" fillId="0" borderId="11" xfId="0" applyFont="1" applyBorder="1"/>
    <xf numFmtId="0" fontId="7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1" fillId="0" borderId="18" xfId="0" applyFont="1" applyBorder="1" applyAlignment="1">
      <alignment horizontal="right" vertical="center"/>
    </xf>
    <xf numFmtId="2" fontId="1" fillId="0" borderId="17" xfId="0" applyNumberFormat="1" applyFont="1" applyBorder="1" applyAlignment="1">
      <alignment vertical="center"/>
    </xf>
    <xf numFmtId="2" fontId="1" fillId="0" borderId="18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right" vertical="center"/>
    </xf>
    <xf numFmtId="2" fontId="1" fillId="0" borderId="5" xfId="0" applyNumberFormat="1" applyFont="1" applyBorder="1" applyAlignment="1">
      <alignment vertical="center"/>
    </xf>
    <xf numFmtId="2" fontId="1" fillId="0" borderId="18" xfId="0" applyNumberFormat="1" applyFont="1" applyBorder="1" applyAlignment="1">
      <alignment vertical="center"/>
    </xf>
    <xf numFmtId="2" fontId="1" fillId="0" borderId="17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0" fontId="1" fillId="0" borderId="17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right" vertical="center"/>
    </xf>
    <xf numFmtId="2" fontId="1" fillId="0" borderId="6" xfId="0" applyNumberFormat="1" applyFont="1" applyBorder="1" applyAlignment="1">
      <alignment vertical="center"/>
    </xf>
    <xf numFmtId="0" fontId="0" fillId="0" borderId="6" xfId="0" applyFont="1" applyBorder="1" applyAlignment="1">
      <alignment horizontal="right" vertical="center"/>
    </xf>
    <xf numFmtId="2" fontId="0" fillId="0" borderId="6" xfId="0" applyNumberFormat="1" applyFont="1" applyBorder="1" applyAlignment="1">
      <alignment vertical="center"/>
    </xf>
    <xf numFmtId="2" fontId="0" fillId="0" borderId="17" xfId="0" applyNumberFormat="1" applyFont="1" applyBorder="1" applyAlignment="1">
      <alignment vertical="center"/>
    </xf>
    <xf numFmtId="2" fontId="0" fillId="0" borderId="18" xfId="0" applyNumberFormat="1" applyFont="1" applyBorder="1" applyAlignment="1">
      <alignment vertical="center"/>
    </xf>
    <xf numFmtId="2" fontId="0" fillId="0" borderId="17" xfId="0" applyNumberFormat="1" applyFont="1" applyBorder="1" applyAlignment="1">
      <alignment vertical="center"/>
    </xf>
    <xf numFmtId="0" fontId="0" fillId="0" borderId="0" xfId="0" applyFont="1"/>
    <xf numFmtId="2" fontId="0" fillId="0" borderId="0" xfId="0" applyNumberFormat="1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" fillId="0" borderId="17" xfId="0" applyFont="1" applyBorder="1" applyAlignment="1">
      <alignment vertical="top"/>
    </xf>
    <xf numFmtId="2" fontId="1" fillId="0" borderId="17" xfId="0" applyNumberFormat="1" applyFont="1" applyBorder="1" applyAlignment="1">
      <alignment vertical="top"/>
    </xf>
    <xf numFmtId="2" fontId="0" fillId="0" borderId="5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165" fontId="1" fillId="0" borderId="18" xfId="0" applyNumberFormat="1" applyFont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right" vertical="center"/>
    </xf>
    <xf numFmtId="2" fontId="1" fillId="3" borderId="0" xfId="0" applyNumberFormat="1" applyFont="1" applyFill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0" xfId="1" applyFont="1" applyBorder="1" applyAlignment="1">
      <alignment horizontal="left" vertical="center" wrapText="1"/>
    </xf>
    <xf numFmtId="0" fontId="1" fillId="0" borderId="10" xfId="1" applyFont="1" applyBorder="1" applyAlignment="1">
      <alignment horizontal="center" vertical="center" wrapText="1"/>
    </xf>
    <xf numFmtId="2" fontId="1" fillId="0" borderId="10" xfId="1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7" fillId="0" borderId="5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vertical="center" wrapText="1"/>
      <protection hidden="1"/>
    </xf>
    <xf numFmtId="0" fontId="7" fillId="0" borderId="5" xfId="0" applyFont="1" applyBorder="1" applyAlignment="1" applyProtection="1">
      <alignment vertical="center" wrapText="1"/>
      <protection hidden="1"/>
    </xf>
    <xf numFmtId="0" fontId="1" fillId="0" borderId="18" xfId="0" applyFont="1" applyBorder="1" applyAlignment="1">
      <alignment horizontal="center" vertical="top"/>
    </xf>
    <xf numFmtId="2" fontId="1" fillId="0" borderId="18" xfId="0" applyNumberFormat="1" applyFont="1" applyBorder="1" applyAlignment="1">
      <alignment vertical="top"/>
    </xf>
    <xf numFmtId="2" fontId="1" fillId="0" borderId="17" xfId="0" applyNumberFormat="1" applyFont="1" applyBorder="1" applyAlignment="1">
      <alignment vertical="top"/>
    </xf>
    <xf numFmtId="0" fontId="1" fillId="0" borderId="17" xfId="0" applyFont="1" applyBorder="1"/>
    <xf numFmtId="2" fontId="0" fillId="0" borderId="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right" vertical="center"/>
    </xf>
    <xf numFmtId="2" fontId="1" fillId="0" borderId="6" xfId="0" applyNumberFormat="1" applyFont="1" applyBorder="1" applyAlignment="1">
      <alignment vertical="center"/>
    </xf>
    <xf numFmtId="0" fontId="0" fillId="0" borderId="5" xfId="0" applyFont="1" applyBorder="1" applyAlignment="1" applyProtection="1">
      <alignment horizontal="left" vertical="center" wrapText="1"/>
      <protection hidden="1"/>
    </xf>
    <xf numFmtId="0" fontId="1" fillId="0" borderId="6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right" vertical="center"/>
    </xf>
    <xf numFmtId="0" fontId="0" fillId="0" borderId="5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top"/>
    </xf>
    <xf numFmtId="0" fontId="5" fillId="0" borderId="16" xfId="0" applyFont="1" applyBorder="1" applyAlignment="1">
      <alignment vertical="top" wrapText="1"/>
    </xf>
    <xf numFmtId="0" fontId="5" fillId="0" borderId="16" xfId="0" applyFont="1" applyBorder="1" applyAlignment="1">
      <alignment horizontal="center" vertical="top"/>
    </xf>
    <xf numFmtId="0" fontId="5" fillId="0" borderId="8" xfId="0" applyFont="1" applyBorder="1" applyAlignment="1">
      <alignment vertical="top"/>
    </xf>
    <xf numFmtId="2" fontId="5" fillId="0" borderId="16" xfId="0" applyNumberFormat="1" applyFont="1" applyBorder="1" applyAlignment="1">
      <alignment vertical="top"/>
    </xf>
    <xf numFmtId="2" fontId="5" fillId="0" borderId="8" xfId="0" applyNumberFormat="1" applyFont="1" applyBorder="1" applyAlignment="1">
      <alignment vertical="top"/>
    </xf>
    <xf numFmtId="2" fontId="5" fillId="0" borderId="8" xfId="0" applyNumberFormat="1" applyFont="1" applyBorder="1"/>
    <xf numFmtId="0" fontId="5" fillId="0" borderId="0" xfId="0" applyFont="1"/>
    <xf numFmtId="2" fontId="1" fillId="0" borderId="0" xfId="0" applyNumberFormat="1" applyFont="1" applyAlignment="1">
      <alignment horizontal="right" vertical="top"/>
    </xf>
    <xf numFmtId="2" fontId="1" fillId="0" borderId="1" xfId="0" applyNumberFormat="1" applyFont="1" applyBorder="1" applyAlignment="1">
      <alignment vertical="top"/>
    </xf>
    <xf numFmtId="2" fontId="1" fillId="0" borderId="1" xfId="0" applyNumberFormat="1" applyFont="1" applyBorder="1"/>
    <xf numFmtId="2" fontId="5" fillId="0" borderId="1" xfId="0" applyNumberFormat="1" applyFont="1" applyBorder="1" applyAlignment="1">
      <alignment vertical="top"/>
    </xf>
    <xf numFmtId="2" fontId="5" fillId="0" borderId="1" xfId="0" applyNumberFormat="1" applyFont="1" applyBorder="1"/>
    <xf numFmtId="2" fontId="5" fillId="0" borderId="0" xfId="0" applyNumberFormat="1" applyFont="1" applyBorder="1" applyAlignment="1">
      <alignment vertical="top"/>
    </xf>
    <xf numFmtId="2" fontId="5" fillId="0" borderId="0" xfId="0" applyNumberFormat="1" applyFont="1" applyBorder="1"/>
    <xf numFmtId="0" fontId="0" fillId="0" borderId="17" xfId="0" applyFont="1" applyBorder="1" applyAlignment="1">
      <alignment horizontal="left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2" fontId="1" fillId="2" borderId="0" xfId="0" applyNumberFormat="1" applyFont="1" applyFill="1" applyAlignment="1">
      <alignment horizontal="center" vertical="top"/>
    </xf>
    <xf numFmtId="2" fontId="1" fillId="0" borderId="11" xfId="0" applyNumberFormat="1" applyFont="1" applyBorder="1" applyAlignment="1">
      <alignment horizontal="center" vertical="top"/>
    </xf>
    <xf numFmtId="2" fontId="7" fillId="0" borderId="5" xfId="0" applyNumberFormat="1" applyFont="1" applyBorder="1" applyAlignment="1">
      <alignment vertical="center"/>
    </xf>
    <xf numFmtId="2" fontId="1" fillId="0" borderId="5" xfId="0" applyNumberFormat="1" applyFont="1" applyBorder="1" applyAlignment="1">
      <alignment horizontal="center" vertical="center" wrapText="1"/>
    </xf>
    <xf numFmtId="2" fontId="7" fillId="0" borderId="5" xfId="0" applyNumberFormat="1" applyFont="1" applyBorder="1" applyAlignment="1" applyProtection="1">
      <alignment vertical="center" wrapText="1"/>
      <protection hidden="1"/>
    </xf>
    <xf numFmtId="2" fontId="1" fillId="0" borderId="17" xfId="0" applyNumberFormat="1" applyFont="1" applyBorder="1" applyAlignment="1">
      <alignment horizontal="center" vertical="center" wrapText="1"/>
    </xf>
    <xf numFmtId="2" fontId="5" fillId="0" borderId="8" xfId="0" applyNumberFormat="1" applyFont="1" applyBorder="1" applyAlignment="1">
      <alignment horizontal="center" vertical="top"/>
    </xf>
    <xf numFmtId="2" fontId="1" fillId="0" borderId="0" xfId="0" applyNumberFormat="1" applyFont="1" applyAlignment="1">
      <alignment horizontal="center" vertical="top"/>
    </xf>
    <xf numFmtId="2" fontId="0" fillId="0" borderId="0" xfId="0" applyNumberFormat="1"/>
    <xf numFmtId="2" fontId="0" fillId="0" borderId="17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textRotation="90"/>
    </xf>
    <xf numFmtId="0" fontId="3" fillId="0" borderId="12" xfId="0" applyFont="1" applyBorder="1" applyAlignment="1">
      <alignment horizontal="center" vertical="center"/>
    </xf>
    <xf numFmtId="165" fontId="1" fillId="2" borderId="0" xfId="0" applyNumberFormat="1" applyFont="1" applyFill="1" applyAlignment="1">
      <alignment horizontal="center" vertical="top"/>
    </xf>
    <xf numFmtId="165" fontId="1" fillId="0" borderId="1" xfId="0" applyNumberFormat="1" applyFont="1" applyBorder="1" applyAlignment="1">
      <alignment horizontal="center" vertical="center" textRotation="90"/>
    </xf>
    <xf numFmtId="165" fontId="1" fillId="0" borderId="11" xfId="0" applyNumberFormat="1" applyFont="1" applyBorder="1" applyAlignment="1">
      <alignment horizontal="center" vertical="top"/>
    </xf>
    <xf numFmtId="165" fontId="7" fillId="0" borderId="5" xfId="0" applyNumberFormat="1" applyFont="1" applyBorder="1" applyAlignment="1" applyProtection="1">
      <alignment vertical="center" wrapText="1"/>
      <protection hidden="1"/>
    </xf>
    <xf numFmtId="165" fontId="0" fillId="0" borderId="5" xfId="0" applyNumberFormat="1" applyFont="1" applyBorder="1" applyAlignment="1">
      <alignment horizontal="center" vertical="center" wrapText="1"/>
    </xf>
    <xf numFmtId="165" fontId="1" fillId="0" borderId="17" xfId="0" applyNumberFormat="1" applyFont="1" applyBorder="1" applyAlignment="1">
      <alignment horizontal="center" vertical="center"/>
    </xf>
    <xf numFmtId="165" fontId="7" fillId="0" borderId="5" xfId="0" applyNumberFormat="1" applyFont="1" applyBorder="1" applyAlignment="1">
      <alignment vertical="center"/>
    </xf>
    <xf numFmtId="165" fontId="0" fillId="0" borderId="5" xfId="0" applyNumberFormat="1" applyFont="1" applyBorder="1" applyAlignment="1">
      <alignment horizontal="center" vertical="center"/>
    </xf>
    <xf numFmtId="165" fontId="1" fillId="0" borderId="10" xfId="1" applyNumberFormat="1" applyFont="1" applyBorder="1" applyAlignment="1">
      <alignment horizontal="center" vertical="center" wrapText="1"/>
    </xf>
    <xf numFmtId="165" fontId="1" fillId="0" borderId="17" xfId="0" applyNumberFormat="1" applyFont="1" applyBorder="1" applyAlignment="1">
      <alignment horizontal="center" vertical="center" wrapText="1"/>
    </xf>
    <xf numFmtId="165" fontId="5" fillId="0" borderId="8" xfId="0" applyNumberFormat="1" applyFont="1" applyBorder="1" applyAlignment="1">
      <alignment horizontal="center" vertical="top"/>
    </xf>
    <xf numFmtId="165" fontId="0" fillId="0" borderId="0" xfId="0" applyNumberFormat="1"/>
    <xf numFmtId="165" fontId="1" fillId="0" borderId="0" xfId="0" applyNumberFormat="1" applyFont="1" applyAlignment="1">
      <alignment horizontal="center" vertical="top"/>
    </xf>
    <xf numFmtId="165" fontId="1" fillId="0" borderId="6" xfId="0" applyNumberFormat="1" applyFont="1" applyBorder="1" applyAlignment="1">
      <alignment vertical="center"/>
    </xf>
  </cellXfs>
  <cellStyles count="2">
    <cellStyle name="Parasts" xfId="0" builtinId="0"/>
    <cellStyle name="TableStyleLight1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2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2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2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3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4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5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6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27000</xdr:colOff>
      <xdr:row>5</xdr:row>
      <xdr:rowOff>19440</xdr:rowOff>
    </xdr:from>
    <xdr:to>
      <xdr:col>15</xdr:col>
      <xdr:colOff>26640</xdr:colOff>
      <xdr:row>6</xdr:row>
      <xdr:rowOff>28440</xdr:rowOff>
    </xdr:to>
    <xdr:sp macro="" textlink="">
      <xdr:nvSpPr>
        <xdr:cNvPr id="7" name="CustomShape 1"/>
        <xdr:cNvSpPr/>
      </xdr:nvSpPr>
      <xdr:spPr>
        <a:xfrm>
          <a:off x="9458640" y="952560"/>
          <a:ext cx="664200" cy="19008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</xdr:sp>
    <xdr:clientData/>
  </xdr:twoCellAnchor>
</xdr:wsDr>
</file>

<file path=xl/theme/theme1.xml><?xml version="1.0" encoding="utf-8"?>
<a:theme xmlns:a="http://schemas.openxmlformats.org/drawingml/2006/main" name="Office tēma">
  <a:themeElements>
    <a:clrScheme name="Iestād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Iestād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estād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8"/>
  <sheetViews>
    <sheetView zoomScaleNormal="100" workbookViewId="0">
      <selection activeCell="G10" sqref="G10"/>
    </sheetView>
  </sheetViews>
  <sheetFormatPr defaultRowHeight="12.75" x14ac:dyDescent="0.2"/>
  <cols>
    <col min="1" max="1" width="4.140625" style="1"/>
    <col min="2" max="2" width="14.85546875" style="1"/>
    <col min="3" max="3" width="47.42578125" style="2"/>
    <col min="4" max="4" width="18" style="3"/>
    <col min="5" max="1025" width="9.140625" style="4"/>
  </cols>
  <sheetData>
    <row r="1" spans="1:1024" x14ac:dyDescent="0.2">
      <c r="A1" s="192" t="s">
        <v>0</v>
      </c>
      <c r="B1" s="192"/>
      <c r="C1" s="192"/>
      <c r="D1" s="192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">
      <c r="A2"/>
      <c r="B2"/>
      <c r="C2" s="5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6" t="s">
        <v>1</v>
      </c>
      <c r="B3" s="6"/>
      <c r="C3" s="7" t="s">
        <v>2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6"/>
      <c r="B4" s="6"/>
      <c r="C4" s="7" t="s">
        <v>3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x14ac:dyDescent="0.2">
      <c r="A5" s="6" t="s">
        <v>4</v>
      </c>
      <c r="B5" s="6"/>
      <c r="C5" s="7" t="s">
        <v>5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6" t="s">
        <v>6</v>
      </c>
      <c r="B6" s="6"/>
      <c r="C6" s="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6"/>
      <c r="C7" s="5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0.25" customHeight="1" x14ac:dyDescent="0.2">
      <c r="A9" s="193" t="s">
        <v>8</v>
      </c>
      <c r="B9" s="194" t="s">
        <v>9</v>
      </c>
      <c r="C9" s="195" t="s">
        <v>10</v>
      </c>
      <c r="D9" s="196" t="s">
        <v>11</v>
      </c>
      <c r="E9" s="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6.25" customHeight="1" x14ac:dyDescent="0.2">
      <c r="A10" s="193"/>
      <c r="B10" s="194"/>
      <c r="C10" s="195"/>
      <c r="D10" s="196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0"/>
      <c r="B11" s="10"/>
      <c r="C11" s="11"/>
      <c r="D11" s="12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">
      <c r="A12" s="13">
        <v>1</v>
      </c>
      <c r="B12" s="14">
        <v>1</v>
      </c>
      <c r="C12" s="15" t="s">
        <v>12</v>
      </c>
      <c r="D12" s="16">
        <v>0</v>
      </c>
      <c r="E12" s="17"/>
      <c r="F12" s="17"/>
      <c r="G12" s="17"/>
      <c r="H12" s="17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">
      <c r="A13" s="18"/>
      <c r="B13" s="19"/>
      <c r="C13" s="20"/>
      <c r="D13" s="21"/>
      <c r="E13" s="17"/>
      <c r="F13" s="17"/>
      <c r="G13" s="17"/>
      <c r="H13" s="17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">
      <c r="A14" s="22"/>
      <c r="B14" s="22"/>
      <c r="C14" s="23" t="s">
        <v>13</v>
      </c>
      <c r="D14" s="24">
        <f>SUM(D12:D13)</f>
        <v>0</v>
      </c>
      <c r="E14" s="17"/>
      <c r="F14" s="17"/>
      <c r="G14" s="17"/>
      <c r="H14" s="17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">
      <c r="A15" s="22"/>
      <c r="B15" s="22"/>
      <c r="C15" s="25" t="s">
        <v>14</v>
      </c>
      <c r="D15" s="27">
        <f>SUM(D14:D14)</f>
        <v>0</v>
      </c>
      <c r="E15" s="17"/>
      <c r="F15" s="17"/>
      <c r="G15" s="17"/>
      <c r="H15" s="17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">
      <c r="A16" s="22"/>
      <c r="B16" s="22"/>
      <c r="C16" s="25" t="s">
        <v>15</v>
      </c>
      <c r="D16" s="26">
        <f>D15*0.21</f>
        <v>0</v>
      </c>
      <c r="E16" s="17"/>
      <c r="F16" s="17"/>
      <c r="G16" s="17"/>
      <c r="H16" s="17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8" s="32" customFormat="1" ht="15" x14ac:dyDescent="0.2">
      <c r="A17" s="28"/>
      <c r="B17" s="28"/>
      <c r="C17" s="29" t="s">
        <v>16</v>
      </c>
      <c r="D17" s="30">
        <f>SUM(D15:D16)</f>
        <v>0</v>
      </c>
      <c r="E17" s="31"/>
      <c r="F17" s="31"/>
      <c r="G17" s="31"/>
      <c r="H17" s="31"/>
    </row>
    <row r="18" spans="1:8" x14ac:dyDescent="0.2">
      <c r="A18" s="22"/>
      <c r="B18" s="22"/>
      <c r="C18" s="33"/>
      <c r="D18" s="34"/>
    </row>
    <row r="19" spans="1:8" x14ac:dyDescent="0.2">
      <c r="A19" s="22"/>
      <c r="B19" s="22"/>
      <c r="C19" s="33"/>
      <c r="D19" s="34"/>
    </row>
    <row r="20" spans="1:8" x14ac:dyDescent="0.2">
      <c r="B20"/>
      <c r="D20"/>
    </row>
    <row r="21" spans="1:8" x14ac:dyDescent="0.2">
      <c r="B21"/>
      <c r="D21"/>
    </row>
    <row r="22" spans="1:8" x14ac:dyDescent="0.2">
      <c r="B22" s="35" t="s">
        <v>17</v>
      </c>
      <c r="D22"/>
    </row>
    <row r="23" spans="1:8" x14ac:dyDescent="0.2">
      <c r="B23"/>
      <c r="D23"/>
    </row>
    <row r="24" spans="1:8" x14ac:dyDescent="0.2">
      <c r="B24"/>
      <c r="D24"/>
    </row>
    <row r="25" spans="1:8" x14ac:dyDescent="0.2">
      <c r="B25" s="35" t="s">
        <v>18</v>
      </c>
      <c r="D25" s="35"/>
    </row>
    <row r="26" spans="1:8" x14ac:dyDescent="0.2">
      <c r="B26" s="35"/>
      <c r="D26" s="35"/>
    </row>
    <row r="27" spans="1:8" x14ac:dyDescent="0.2">
      <c r="B27" s="35"/>
      <c r="D27"/>
    </row>
    <row r="28" spans="1:8" x14ac:dyDescent="0.2">
      <c r="B28" s="35" t="s">
        <v>19</v>
      </c>
      <c r="D28" s="35"/>
    </row>
  </sheetData>
  <mergeCells count="5">
    <mergeCell ref="A1:D1"/>
    <mergeCell ref="A9:A10"/>
    <mergeCell ref="B9:B10"/>
    <mergeCell ref="C9:C10"/>
    <mergeCell ref="D9:D10"/>
  </mergeCells>
  <pageMargins left="0.75" right="0.75" top="1.72013888888889" bottom="1" header="0.5" footer="0.5"/>
  <pageSetup paperSize="9" firstPageNumber="0" orientation="portrait" verticalDpi="0" r:id="rId1"/>
  <headerFooter>
    <oddHeader>&amp;RAPSTIPRINU
_______________________
&amp;8(Pasūtītāja paraksts un tā atšifrējums)
Z.V.
________.gada____._____________</oddHeader>
    <oddFooter>&amp;C&amp;8&amp;P&amp;R&amp;8&amp;D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tabSelected="1" topLeftCell="A16" zoomScaleNormal="100" workbookViewId="0">
      <selection activeCell="D28" sqref="D1:D104857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O49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186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166</v>
      </c>
      <c r="C12" s="105" t="s">
        <v>70</v>
      </c>
      <c r="D12" s="150">
        <v>65.8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x14ac:dyDescent="0.2">
      <c r="A13" s="105" t="s">
        <v>71</v>
      </c>
      <c r="B13" s="104" t="s">
        <v>168</v>
      </c>
      <c r="C13" s="105" t="s">
        <v>70</v>
      </c>
      <c r="D13" s="150">
        <v>129.19999999999999</v>
      </c>
      <c r="E13" s="151"/>
      <c r="F13" s="124"/>
      <c r="G13" s="152"/>
      <c r="H13" s="100"/>
      <c r="I13" s="101"/>
      <c r="J13" s="109"/>
      <c r="K13" s="108"/>
      <c r="L13" s="109"/>
      <c r="M13" s="101"/>
      <c r="N13" s="109"/>
      <c r="O13" s="109"/>
      <c r="P13"/>
      <c r="Q13" s="11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59" customFormat="1" x14ac:dyDescent="0.2">
      <c r="A14" s="105" t="s">
        <v>73</v>
      </c>
      <c r="B14" s="122" t="s">
        <v>92</v>
      </c>
      <c r="C14" s="123" t="s">
        <v>75</v>
      </c>
      <c r="D14" s="185">
        <v>1</v>
      </c>
      <c r="E14" s="113"/>
      <c r="F14" s="124"/>
      <c r="G14" s="114"/>
      <c r="H14" s="100"/>
      <c r="I14" s="108"/>
      <c r="J14" s="109"/>
      <c r="K14" s="108"/>
      <c r="L14" s="109"/>
      <c r="M14" s="108"/>
      <c r="N14" s="109"/>
      <c r="O14" s="109"/>
      <c r="Q14" s="110"/>
    </row>
    <row r="15" spans="1:1024" s="102" customFormat="1" ht="25.5" x14ac:dyDescent="0.2">
      <c r="A15" s="105" t="s">
        <v>76</v>
      </c>
      <c r="B15" s="122" t="s">
        <v>175</v>
      </c>
      <c r="C15" s="123" t="s">
        <v>78</v>
      </c>
      <c r="D15" s="185">
        <v>1</v>
      </c>
      <c r="E15" s="151"/>
      <c r="F15" s="124"/>
      <c r="G15" s="152"/>
      <c r="H15" s="100"/>
      <c r="I15" s="101"/>
      <c r="J15" s="100"/>
      <c r="K15" s="101"/>
      <c r="L15" s="100"/>
      <c r="M15" s="101"/>
      <c r="N15" s="100"/>
      <c r="O15" s="100"/>
      <c r="Q15" s="110"/>
    </row>
    <row r="16" spans="1:1024" ht="25.5" x14ac:dyDescent="0.2">
      <c r="A16" s="105" t="s">
        <v>79</v>
      </c>
      <c r="B16" s="153" t="s">
        <v>263</v>
      </c>
      <c r="C16" s="105" t="s">
        <v>78</v>
      </c>
      <c r="D16" s="150">
        <v>2</v>
      </c>
      <c r="E16" s="151"/>
      <c r="F16" s="124"/>
      <c r="G16" s="152"/>
      <c r="H16" s="100"/>
      <c r="I16" s="101"/>
      <c r="J16" s="100"/>
      <c r="K16" s="101"/>
      <c r="L16" s="100"/>
      <c r="M16" s="101"/>
      <c r="N16" s="100"/>
      <c r="O16" s="100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59" customFormat="1" ht="63.75" x14ac:dyDescent="0.2">
      <c r="A17" s="105" t="s">
        <v>81</v>
      </c>
      <c r="B17" s="111" t="s">
        <v>179</v>
      </c>
      <c r="C17" s="112" t="s">
        <v>78</v>
      </c>
      <c r="D17" s="135">
        <v>4</v>
      </c>
      <c r="E17" s="106"/>
      <c r="F17" s="124"/>
      <c r="G17" s="108"/>
      <c r="H17" s="100"/>
      <c r="I17" s="108"/>
      <c r="J17" s="100"/>
      <c r="K17" s="108"/>
      <c r="L17" s="109"/>
      <c r="M17" s="108"/>
      <c r="N17" s="109"/>
      <c r="O17" s="100"/>
      <c r="Q17" s="110"/>
    </row>
    <row r="18" spans="1:1024" ht="51" x14ac:dyDescent="0.2">
      <c r="A18" s="105" t="s">
        <v>83</v>
      </c>
      <c r="B18" s="154" t="s">
        <v>185</v>
      </c>
      <c r="C18" s="155" t="s">
        <v>78</v>
      </c>
      <c r="D18" s="185">
        <v>1</v>
      </c>
      <c r="E18" s="156"/>
      <c r="F18" s="124"/>
      <c r="G18" s="108"/>
      <c r="H18" s="109"/>
      <c r="I18" s="108"/>
      <c r="J18" s="109"/>
      <c r="K18" s="108"/>
      <c r="L18" s="109"/>
      <c r="M18" s="101"/>
      <c r="N18" s="109"/>
      <c r="O18" s="109"/>
      <c r="P18"/>
      <c r="Q18" s="11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51" x14ac:dyDescent="0.2">
      <c r="A19" s="105" t="s">
        <v>85</v>
      </c>
      <c r="B19" s="154" t="s">
        <v>187</v>
      </c>
      <c r="C19" s="155" t="s">
        <v>78</v>
      </c>
      <c r="D19" s="185">
        <v>3</v>
      </c>
      <c r="E19" s="156"/>
      <c r="F19" s="124"/>
      <c r="G19" s="108"/>
      <c r="H19" s="109"/>
      <c r="I19" s="108"/>
      <c r="J19" s="109"/>
      <c r="K19" s="108"/>
      <c r="L19" s="109"/>
      <c r="M19" s="101"/>
      <c r="N19" s="109"/>
      <c r="O19" s="109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85" customFormat="1" ht="25.5" x14ac:dyDescent="0.2">
      <c r="A20" s="105" t="s">
        <v>87</v>
      </c>
      <c r="B20" s="104" t="s">
        <v>189</v>
      </c>
      <c r="C20" s="105" t="s">
        <v>78</v>
      </c>
      <c r="D20" s="150">
        <v>1</v>
      </c>
      <c r="E20" s="106"/>
      <c r="F20" s="124"/>
      <c r="G20" s="108"/>
      <c r="H20" s="100"/>
      <c r="I20" s="108"/>
      <c r="J20" s="109"/>
      <c r="K20" s="108"/>
      <c r="L20" s="109"/>
      <c r="M20" s="108"/>
      <c r="N20" s="109"/>
      <c r="O20" s="109"/>
      <c r="Q20" s="110"/>
    </row>
    <row r="21" spans="1:1024" x14ac:dyDescent="0.2">
      <c r="A21" s="105" t="s">
        <v>89</v>
      </c>
      <c r="B21" s="104" t="s">
        <v>94</v>
      </c>
      <c r="C21" s="105" t="s">
        <v>78</v>
      </c>
      <c r="D21" s="150">
        <v>1</v>
      </c>
      <c r="E21" s="106"/>
      <c r="F21" s="124"/>
      <c r="G21" s="108"/>
      <c r="H21" s="100"/>
      <c r="I21" s="108"/>
      <c r="J21" s="109"/>
      <c r="K21" s="108"/>
      <c r="L21" s="109"/>
      <c r="M21" s="108"/>
      <c r="N21" s="109"/>
      <c r="O21" s="109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">
      <c r="A22" s="105" t="s">
        <v>91</v>
      </c>
      <c r="B22" s="157" t="s">
        <v>192</v>
      </c>
      <c r="C22" s="105" t="s">
        <v>70</v>
      </c>
      <c r="D22" s="150">
        <v>195</v>
      </c>
      <c r="E22" s="151"/>
      <c r="F22" s="124"/>
      <c r="G22" s="152"/>
      <c r="H22" s="100"/>
      <c r="I22" s="101"/>
      <c r="J22" s="109"/>
      <c r="K22" s="108"/>
      <c r="L22" s="109"/>
      <c r="M22" s="108"/>
      <c r="N22" s="109"/>
      <c r="O22" s="109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5.5" x14ac:dyDescent="0.2">
      <c r="A23" s="96">
        <v>2</v>
      </c>
      <c r="B23" s="127" t="s">
        <v>193</v>
      </c>
      <c r="C23" s="98"/>
      <c r="D23" s="184"/>
      <c r="E23" s="93"/>
      <c r="F23" s="128"/>
      <c r="G23" s="94"/>
      <c r="H23" s="129"/>
      <c r="I23" s="94"/>
      <c r="J23" s="129"/>
      <c r="K23" s="108"/>
      <c r="L23" s="109"/>
      <c r="M23" s="108"/>
      <c r="N23" s="109"/>
      <c r="O23" s="109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40.25" x14ac:dyDescent="0.2">
      <c r="A24" s="103" t="s">
        <v>100</v>
      </c>
      <c r="B24" s="104" t="s">
        <v>101</v>
      </c>
      <c r="C24" s="105" t="s">
        <v>102</v>
      </c>
      <c r="D24" s="130">
        <v>703</v>
      </c>
      <c r="E24" s="106"/>
      <c r="F24" s="107"/>
      <c r="G24" s="108"/>
      <c r="H24" s="109"/>
      <c r="I24" s="108"/>
      <c r="J24" s="109"/>
      <c r="K24" s="108"/>
      <c r="L24" s="109"/>
      <c r="M24" s="108"/>
      <c r="N24" s="109"/>
      <c r="O24" s="109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51" x14ac:dyDescent="0.2">
      <c r="A25" s="103" t="s">
        <v>103</v>
      </c>
      <c r="B25" s="104" t="s">
        <v>104</v>
      </c>
      <c r="C25" s="105" t="s">
        <v>102</v>
      </c>
      <c r="D25" s="130">
        <v>234.3</v>
      </c>
      <c r="E25" s="113"/>
      <c r="F25" s="107"/>
      <c r="G25" s="114"/>
      <c r="H25" s="109"/>
      <c r="I25" s="108"/>
      <c r="J25" s="109"/>
      <c r="K25" s="108"/>
      <c r="L25" s="109"/>
      <c r="M25" s="108"/>
      <c r="N25" s="109"/>
      <c r="O25" s="109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s="102" customFormat="1" ht="25.5" x14ac:dyDescent="0.2">
      <c r="A26" s="103" t="s">
        <v>105</v>
      </c>
      <c r="B26" s="104" t="s">
        <v>106</v>
      </c>
      <c r="C26" s="131" t="s">
        <v>107</v>
      </c>
      <c r="D26" s="135">
        <v>135.75</v>
      </c>
      <c r="E26" s="99"/>
      <c r="F26" s="124"/>
      <c r="G26" s="101"/>
      <c r="H26" s="100"/>
      <c r="I26" s="101"/>
      <c r="J26" s="100"/>
      <c r="K26" s="101"/>
      <c r="L26" s="100"/>
      <c r="M26" s="101"/>
      <c r="N26" s="100"/>
      <c r="O26" s="100"/>
      <c r="Q26" s="110"/>
    </row>
    <row r="27" spans="1:1024" ht="14.25" x14ac:dyDescent="0.2">
      <c r="A27" s="132" t="s">
        <v>108</v>
      </c>
      <c r="B27" s="133" t="s">
        <v>109</v>
      </c>
      <c r="C27" s="131" t="s">
        <v>107</v>
      </c>
      <c r="D27" s="135">
        <f>D26</f>
        <v>135.75</v>
      </c>
      <c r="E27" s="99"/>
      <c r="F27" s="100"/>
      <c r="G27" s="101"/>
      <c r="H27" s="100"/>
      <c r="I27" s="101"/>
      <c r="J27" s="100"/>
      <c r="K27" s="101"/>
      <c r="L27" s="100"/>
      <c r="M27" s="101"/>
      <c r="N27" s="100"/>
      <c r="O27" s="100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5.5" x14ac:dyDescent="0.2">
      <c r="A28" s="132" t="s">
        <v>110</v>
      </c>
      <c r="B28" s="104" t="s">
        <v>111</v>
      </c>
      <c r="C28" s="103" t="s">
        <v>102</v>
      </c>
      <c r="D28" s="130">
        <f>D26*0.3</f>
        <v>40.725000000000001</v>
      </c>
      <c r="E28" s="99"/>
      <c r="F28" s="100"/>
      <c r="G28" s="101"/>
      <c r="H28" s="100"/>
      <c r="I28" s="101"/>
      <c r="J28" s="100"/>
      <c r="K28" s="101"/>
      <c r="L28" s="100"/>
      <c r="M28" s="134"/>
      <c r="N28" s="100"/>
      <c r="O28" s="100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5.5" x14ac:dyDescent="0.2">
      <c r="A29" s="132" t="s">
        <v>112</v>
      </c>
      <c r="B29" s="133" t="s">
        <v>113</v>
      </c>
      <c r="C29" s="131" t="s">
        <v>114</v>
      </c>
      <c r="D29" s="135">
        <f>D26*0.2</f>
        <v>27.150000000000002</v>
      </c>
      <c r="E29" s="99"/>
      <c r="F29" s="100"/>
      <c r="G29" s="101"/>
      <c r="H29" s="100"/>
      <c r="I29" s="101"/>
      <c r="J29" s="100"/>
      <c r="K29" s="101"/>
      <c r="L29" s="100"/>
      <c r="M29" s="101"/>
      <c r="N29" s="100"/>
      <c r="O29" s="100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25.5" x14ac:dyDescent="0.2">
      <c r="A30" s="132" t="s">
        <v>115</v>
      </c>
      <c r="B30" s="133" t="s">
        <v>116</v>
      </c>
      <c r="C30" s="131" t="s">
        <v>114</v>
      </c>
      <c r="D30" s="135">
        <f>D26*0.1</f>
        <v>13.575000000000001</v>
      </c>
      <c r="E30" s="99"/>
      <c r="F30" s="100"/>
      <c r="G30" s="101"/>
      <c r="H30" s="100"/>
      <c r="I30" s="101"/>
      <c r="J30" s="100"/>
      <c r="K30" s="101"/>
      <c r="L30" s="100"/>
      <c r="M30" s="101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5.5" x14ac:dyDescent="0.2">
      <c r="A31" s="103" t="s">
        <v>117</v>
      </c>
      <c r="B31" s="133" t="s">
        <v>239</v>
      </c>
      <c r="C31" s="131" t="s">
        <v>107</v>
      </c>
      <c r="D31" s="135">
        <v>82</v>
      </c>
      <c r="E31" s="99"/>
      <c r="F31" s="100"/>
      <c r="G31" s="101"/>
      <c r="H31" s="100"/>
      <c r="I31" s="101"/>
      <c r="J31" s="100"/>
      <c r="K31" s="101"/>
      <c r="L31" s="100"/>
      <c r="M31" s="101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4.25" x14ac:dyDescent="0.2">
      <c r="A32" s="132" t="s">
        <v>119</v>
      </c>
      <c r="B32" s="133" t="s">
        <v>253</v>
      </c>
      <c r="C32" s="131" t="s">
        <v>107</v>
      </c>
      <c r="D32" s="135">
        <f>D31</f>
        <v>82</v>
      </c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0"/>
      <c r="P32"/>
      <c r="Q32" s="137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5.5" x14ac:dyDescent="0.2">
      <c r="A33" s="132" t="s">
        <v>121</v>
      </c>
      <c r="B33" s="104" t="s">
        <v>111</v>
      </c>
      <c r="C33" s="103" t="s">
        <v>102</v>
      </c>
      <c r="D33" s="130">
        <f>D31*0.3</f>
        <v>24.599999999999998</v>
      </c>
      <c r="E33" s="99"/>
      <c r="F33" s="100"/>
      <c r="G33" s="101"/>
      <c r="H33" s="100"/>
      <c r="I33" s="101"/>
      <c r="J33" s="100"/>
      <c r="K33" s="101"/>
      <c r="L33" s="100"/>
      <c r="M33" s="134"/>
      <c r="N33" s="100"/>
      <c r="O33" s="100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5.5" x14ac:dyDescent="0.2">
      <c r="A34" s="132" t="s">
        <v>122</v>
      </c>
      <c r="B34" s="133" t="s">
        <v>123</v>
      </c>
      <c r="C34" s="131" t="s">
        <v>114</v>
      </c>
      <c r="D34" s="135">
        <f>D31*0.15</f>
        <v>12.299999999999999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x14ac:dyDescent="0.2">
      <c r="A35" s="132" t="s">
        <v>124</v>
      </c>
      <c r="B35" s="104" t="s">
        <v>125</v>
      </c>
      <c r="C35" s="103" t="s">
        <v>102</v>
      </c>
      <c r="D35" s="130">
        <f>D31*0.05</f>
        <v>4.1000000000000005</v>
      </c>
      <c r="E35" s="99"/>
      <c r="F35" s="100"/>
      <c r="G35" s="101"/>
      <c r="H35" s="100"/>
      <c r="I35" s="101"/>
      <c r="J35" s="100"/>
      <c r="K35" s="101"/>
      <c r="L35" s="100"/>
      <c r="M35" s="134"/>
      <c r="N35" s="100"/>
      <c r="O35" s="100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4.25" x14ac:dyDescent="0.2">
      <c r="A36" s="132" t="s">
        <v>126</v>
      </c>
      <c r="B36" s="104" t="s">
        <v>127</v>
      </c>
      <c r="C36" s="131" t="s">
        <v>107</v>
      </c>
      <c r="D36" s="130">
        <f>D31</f>
        <v>82</v>
      </c>
      <c r="E36" s="99"/>
      <c r="F36" s="100"/>
      <c r="G36" s="101"/>
      <c r="H36" s="100"/>
      <c r="I36" s="101"/>
      <c r="J36" s="100"/>
      <c r="K36" s="101"/>
      <c r="L36" s="100"/>
      <c r="M36" s="134"/>
      <c r="N36" s="100"/>
      <c r="O36" s="100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x14ac:dyDescent="0.2">
      <c r="A37" s="132" t="s">
        <v>128</v>
      </c>
      <c r="B37" s="104" t="s">
        <v>129</v>
      </c>
      <c r="C37" s="131" t="s">
        <v>107</v>
      </c>
      <c r="D37" s="130">
        <f>D31</f>
        <v>82</v>
      </c>
      <c r="E37" s="99"/>
      <c r="F37" s="100"/>
      <c r="G37" s="101"/>
      <c r="H37" s="100"/>
      <c r="I37" s="101"/>
      <c r="J37" s="100"/>
      <c r="K37" s="101"/>
      <c r="L37" s="100"/>
      <c r="M37" s="134"/>
      <c r="N37" s="100"/>
      <c r="O37" s="100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85" customFormat="1" ht="25.5" x14ac:dyDescent="0.2">
      <c r="A38" s="103" t="s">
        <v>130</v>
      </c>
      <c r="B38" s="104" t="s">
        <v>153</v>
      </c>
      <c r="C38" s="105" t="s">
        <v>132</v>
      </c>
      <c r="D38" s="130">
        <v>150.4</v>
      </c>
      <c r="E38" s="99"/>
      <c r="F38" s="124"/>
      <c r="G38" s="101"/>
      <c r="H38" s="100"/>
      <c r="I38" s="101"/>
      <c r="J38" s="100"/>
      <c r="K38" s="101"/>
      <c r="L38" s="100"/>
      <c r="M38" s="101"/>
      <c r="N38" s="100"/>
      <c r="O38" s="100"/>
      <c r="Q38" s="110"/>
    </row>
    <row r="39" spans="1:1024" s="102" customFormat="1" ht="14.25" x14ac:dyDescent="0.2">
      <c r="A39" s="138" t="s">
        <v>133</v>
      </c>
      <c r="B39" s="139" t="s">
        <v>155</v>
      </c>
      <c r="C39" s="140" t="s">
        <v>132</v>
      </c>
      <c r="D39" s="141">
        <f>D38</f>
        <v>150.4</v>
      </c>
      <c r="E39" s="99"/>
      <c r="F39" s="100"/>
      <c r="G39" s="101"/>
      <c r="H39" s="100"/>
      <c r="I39" s="101"/>
      <c r="J39" s="100"/>
      <c r="K39" s="101"/>
      <c r="L39" s="100"/>
      <c r="M39" s="101"/>
      <c r="N39" s="100"/>
      <c r="O39" s="100"/>
      <c r="Q39" s="110"/>
    </row>
    <row r="40" spans="1:1024" ht="14.25" x14ac:dyDescent="0.2">
      <c r="A40" s="138" t="s">
        <v>135</v>
      </c>
      <c r="B40" s="142" t="s">
        <v>157</v>
      </c>
      <c r="C40" s="105" t="s">
        <v>132</v>
      </c>
      <c r="D40" s="185">
        <f>D38</f>
        <v>150.4</v>
      </c>
      <c r="E40" s="99"/>
      <c r="F40" s="100"/>
      <c r="G40" s="101"/>
      <c r="H40" s="100"/>
      <c r="I40" s="101"/>
      <c r="J40" s="100"/>
      <c r="K40" s="101"/>
      <c r="L40" s="100"/>
      <c r="M40" s="101"/>
      <c r="N40" s="100"/>
      <c r="O40" s="10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4.25" x14ac:dyDescent="0.2">
      <c r="A41" s="138" t="s">
        <v>137</v>
      </c>
      <c r="B41" s="104" t="s">
        <v>159</v>
      </c>
      <c r="C41" s="105" t="s">
        <v>102</v>
      </c>
      <c r="D41" s="185">
        <f>D40*0.15</f>
        <v>22.56</v>
      </c>
      <c r="E41" s="99"/>
      <c r="F41" s="100"/>
      <c r="G41" s="101"/>
      <c r="H41" s="100"/>
      <c r="I41" s="101"/>
      <c r="J41" s="100"/>
      <c r="K41" s="101"/>
      <c r="L41" s="100"/>
      <c r="M41" s="101"/>
      <c r="N41" s="100"/>
      <c r="O41" s="100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25.5" x14ac:dyDescent="0.2">
      <c r="A42" s="103" t="s">
        <v>143</v>
      </c>
      <c r="B42" s="104" t="s">
        <v>161</v>
      </c>
      <c r="C42" s="105" t="s">
        <v>78</v>
      </c>
      <c r="D42" s="130">
        <v>1</v>
      </c>
      <c r="E42" s="106"/>
      <c r="F42" s="100"/>
      <c r="G42" s="108"/>
      <c r="H42" s="109"/>
      <c r="I42" s="108"/>
      <c r="J42" s="109"/>
      <c r="K42" s="108"/>
      <c r="L42" s="109"/>
      <c r="M42" s="108"/>
      <c r="N42" s="109"/>
      <c r="O42" s="109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5.5" x14ac:dyDescent="0.2">
      <c r="A43" s="103" t="s">
        <v>152</v>
      </c>
      <c r="B43" s="104" t="s">
        <v>220</v>
      </c>
      <c r="C43" s="105" t="s">
        <v>70</v>
      </c>
      <c r="D43" s="130">
        <v>1</v>
      </c>
      <c r="E43" s="113"/>
      <c r="F43" s="100"/>
      <c r="G43" s="114"/>
      <c r="H43" s="100"/>
      <c r="I43" s="108"/>
      <c r="J43" s="109"/>
      <c r="K43" s="108"/>
      <c r="L43" s="109"/>
      <c r="M43" s="108"/>
      <c r="N43" s="109"/>
      <c r="O43" s="109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120" customFormat="1" ht="25.5" x14ac:dyDescent="0.2">
      <c r="A44" s="103" t="s">
        <v>160</v>
      </c>
      <c r="B44" s="104" t="s">
        <v>222</v>
      </c>
      <c r="C44" s="105" t="s">
        <v>70</v>
      </c>
      <c r="D44" s="130">
        <v>2</v>
      </c>
      <c r="E44" s="115"/>
      <c r="F44" s="100"/>
      <c r="G44" s="116"/>
      <c r="H44" s="117"/>
      <c r="I44" s="118"/>
      <c r="J44" s="119"/>
      <c r="K44" s="118"/>
      <c r="L44" s="119"/>
      <c r="M44" s="118"/>
      <c r="N44" s="119"/>
      <c r="O44" s="119"/>
      <c r="Q44" s="110"/>
    </row>
    <row r="45" spans="1:1024" x14ac:dyDescent="0.2">
      <c r="A45" s="158">
        <v>3</v>
      </c>
      <c r="B45" s="159" t="s">
        <v>223</v>
      </c>
      <c r="C45" s="105"/>
      <c r="D45" s="150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102" customFormat="1" ht="76.5" x14ac:dyDescent="0.2">
      <c r="A46" s="160" t="s">
        <v>165</v>
      </c>
      <c r="B46" s="161" t="s">
        <v>225</v>
      </c>
      <c r="C46" s="162" t="s">
        <v>78</v>
      </c>
      <c r="D46" s="187">
        <v>1</v>
      </c>
      <c r="E46" s="99"/>
      <c r="F46" s="100"/>
      <c r="G46" s="101"/>
      <c r="H46" s="100"/>
      <c r="I46" s="101"/>
      <c r="J46" s="100"/>
      <c r="K46" s="101"/>
      <c r="L46" s="100"/>
      <c r="M46" s="101"/>
      <c r="N46" s="100"/>
      <c r="O46" s="100"/>
      <c r="Q46" s="110"/>
    </row>
    <row r="47" spans="1:1024" s="170" customFormat="1" x14ac:dyDescent="0.2">
      <c r="A47" s="163"/>
      <c r="B47" s="76" t="s">
        <v>14</v>
      </c>
      <c r="C47" s="164"/>
      <c r="D47" s="188"/>
      <c r="E47" s="165"/>
      <c r="F47" s="166"/>
      <c r="G47" s="167"/>
      <c r="H47" s="168"/>
      <c r="I47" s="167"/>
      <c r="J47" s="168"/>
      <c r="K47" s="167">
        <f>SUM(K11:K46)</f>
        <v>0</v>
      </c>
      <c r="L47" s="168">
        <f>SUM(L11:L46)</f>
        <v>0</v>
      </c>
      <c r="M47" s="167">
        <f>SUM(M11:M46)</f>
        <v>0</v>
      </c>
      <c r="N47" s="168">
        <f>SUM(N11:N46)</f>
        <v>0</v>
      </c>
      <c r="O47" s="169">
        <f>SUM(O11:O46)</f>
        <v>0</v>
      </c>
    </row>
    <row r="48" spans="1:1024" x14ac:dyDescent="0.2">
      <c r="A48"/>
      <c r="B48"/>
      <c r="C48"/>
      <c r="D48" s="190"/>
      <c r="E48"/>
      <c r="F48"/>
      <c r="G48"/>
      <c r="H48"/>
      <c r="I48"/>
      <c r="J48" s="171" t="s">
        <v>266</v>
      </c>
      <c r="K48" s="172"/>
      <c r="L48" s="172"/>
      <c r="M48" s="172">
        <f>M47*0.05</f>
        <v>0</v>
      </c>
      <c r="N48" s="172"/>
      <c r="O48" s="173">
        <f>M48</f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">
      <c r="A49"/>
      <c r="B49"/>
      <c r="C49"/>
      <c r="D49" s="190"/>
      <c r="E49"/>
      <c r="F49"/>
      <c r="G49"/>
      <c r="H49"/>
      <c r="I49"/>
      <c r="J49" s="171" t="s">
        <v>226</v>
      </c>
      <c r="K49" s="174">
        <f>SUM(K47:K48)</f>
        <v>0</v>
      </c>
      <c r="L49" s="174">
        <f>SUM(L47:L48)</f>
        <v>0</v>
      </c>
      <c r="M49" s="174">
        <f>SUM(M47:M48)</f>
        <v>0</v>
      </c>
      <c r="N49" s="174">
        <f>SUM(N47:N48)</f>
        <v>0</v>
      </c>
      <c r="O49" s="175">
        <f>SUM(O47:O48)</f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">
      <c r="A50"/>
      <c r="B50"/>
      <c r="C50"/>
      <c r="D50" s="190"/>
      <c r="E50"/>
      <c r="F50"/>
      <c r="G50"/>
      <c r="H50"/>
      <c r="I50"/>
      <c r="J50" s="171"/>
      <c r="K50" s="176"/>
      <c r="L50" s="176"/>
      <c r="M50" s="176"/>
      <c r="N50" s="176"/>
      <c r="O50" s="177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">
      <c r="A51"/>
      <c r="B51" s="78" t="s">
        <v>18</v>
      </c>
      <c r="C51"/>
      <c r="D51" s="190"/>
      <c r="E51" s="35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s="36" customFormat="1" x14ac:dyDescent="0.2">
      <c r="A52" s="1"/>
      <c r="B52" s="2"/>
      <c r="C52" s="3"/>
      <c r="D52" s="189"/>
      <c r="E52" s="35"/>
      <c r="G52" s="37"/>
      <c r="H52" s="37"/>
      <c r="I52" s="37"/>
      <c r="J52" s="37"/>
      <c r="K52" s="37"/>
      <c r="L52" s="37"/>
      <c r="M52" s="37"/>
      <c r="N52" s="37"/>
      <c r="O52" s="4"/>
      <c r="P52" s="4"/>
      <c r="Q52" s="4"/>
    </row>
    <row r="53" spans="1:1024" x14ac:dyDescent="0.2">
      <c r="B53" s="78" t="s">
        <v>19</v>
      </c>
      <c r="E53" s="35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8:C37 IY28:IY37 SU28:SU37 ACQ28:ACQ37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1-8
&amp;"Arial,Trekns"&amp;USADZĪVES KANALIZĀCIJA K1 KALNA IELĀ (APJOMS Nr.8, KALNA IELA- PRIVĀTA ZEME).</oddHeader>
    <oddFooter>&amp;C&amp;8&amp;P&amp;R&amp;8&amp;D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2"/>
  <sheetViews>
    <sheetView topLeftCell="A25" zoomScaleNormal="100" workbookViewId="0">
      <selection activeCell="C23" sqref="C23"/>
    </sheetView>
  </sheetViews>
  <sheetFormatPr defaultRowHeight="12.75" x14ac:dyDescent="0.2"/>
  <cols>
    <col min="1" max="1" width="4.140625" style="1"/>
    <col min="2" max="2" width="10" style="1"/>
    <col min="3" max="3" width="28.5703125" style="2"/>
    <col min="4" max="4" width="17.7109375" style="3"/>
    <col min="5" max="5" width="17.7109375" style="1"/>
    <col min="6" max="6" width="17.7109375" style="36"/>
    <col min="7" max="8" width="17.7109375" style="37"/>
    <col min="9" max="1025" width="9.140625" style="4"/>
  </cols>
  <sheetData>
    <row r="1" spans="1:1024" ht="14.25" x14ac:dyDescent="0.2">
      <c r="A1" s="6" t="s">
        <v>1</v>
      </c>
      <c r="B1" s="6"/>
      <c r="C1"/>
      <c r="D1" s="38" t="s">
        <v>12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6" t="s">
        <v>20</v>
      </c>
      <c r="B2" s="6"/>
      <c r="C2"/>
      <c r="D2" s="7" t="s">
        <v>21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6"/>
      <c r="B3" s="6"/>
      <c r="C3"/>
      <c r="D3" s="7" t="s">
        <v>22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6" t="s">
        <v>23</v>
      </c>
      <c r="B4" s="6"/>
      <c r="C4"/>
      <c r="D4" s="7" t="s">
        <v>5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6" t="s">
        <v>6</v>
      </c>
      <c r="B5" s="6"/>
      <c r="C5"/>
      <c r="D5" s="8"/>
      <c r="E5"/>
      <c r="F5"/>
      <c r="G5" s="39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6" t="s">
        <v>24</v>
      </c>
      <c r="B6" s="6"/>
      <c r="C6"/>
      <c r="D6" s="40">
        <f>D27</f>
        <v>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25</v>
      </c>
      <c r="B7" s="6"/>
      <c r="C7"/>
      <c r="D7" s="40">
        <f>H22</f>
        <v>0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4.25" x14ac:dyDescent="0.2">
      <c r="A8" s="6" t="s">
        <v>7</v>
      </c>
      <c r="B8" s="6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0.25" customHeight="1" x14ac:dyDescent="0.2">
      <c r="A10" s="193" t="s">
        <v>8</v>
      </c>
      <c r="B10" s="194" t="s">
        <v>26</v>
      </c>
      <c r="C10" s="195" t="s">
        <v>27</v>
      </c>
      <c r="D10" s="198" t="s">
        <v>28</v>
      </c>
      <c r="E10" s="199" t="s">
        <v>29</v>
      </c>
      <c r="F10" s="199"/>
      <c r="G10" s="199"/>
      <c r="H10" s="197" t="s">
        <v>30</v>
      </c>
      <c r="I10" s="9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78.75" customHeight="1" x14ac:dyDescent="0.2">
      <c r="A11" s="193"/>
      <c r="B11" s="194"/>
      <c r="C11" s="195"/>
      <c r="D11" s="198"/>
      <c r="E11" s="42" t="s">
        <v>31</v>
      </c>
      <c r="F11" s="42" t="s">
        <v>32</v>
      </c>
      <c r="G11" s="42" t="s">
        <v>33</v>
      </c>
      <c r="H11" s="197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">
      <c r="A12" s="43"/>
      <c r="B12" s="44"/>
      <c r="C12" s="45"/>
      <c r="D12" s="46"/>
      <c r="E12" s="47"/>
      <c r="F12" s="48"/>
      <c r="G12" s="49"/>
      <c r="H12" s="50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9" customFormat="1" ht="76.5" x14ac:dyDescent="0.2">
      <c r="A13" s="51">
        <v>1</v>
      </c>
      <c r="B13" s="52" t="s">
        <v>34</v>
      </c>
      <c r="C13" s="53" t="s">
        <v>35</v>
      </c>
      <c r="D13" s="54">
        <v>0</v>
      </c>
      <c r="E13" s="55">
        <v>0</v>
      </c>
      <c r="F13" s="56">
        <v>0</v>
      </c>
      <c r="G13" s="55">
        <v>0</v>
      </c>
      <c r="H13" s="57">
        <v>0</v>
      </c>
      <c r="I13" s="58"/>
      <c r="J13" s="58"/>
    </row>
    <row r="14" spans="1:1024" s="59" customFormat="1" ht="76.5" x14ac:dyDescent="0.2">
      <c r="A14" s="51">
        <v>2</v>
      </c>
      <c r="B14" s="52" t="s">
        <v>36</v>
      </c>
      <c r="C14" s="53" t="s">
        <v>37</v>
      </c>
      <c r="D14" s="54">
        <v>0</v>
      </c>
      <c r="E14" s="55">
        <v>0</v>
      </c>
      <c r="F14" s="56">
        <v>0</v>
      </c>
      <c r="G14" s="55">
        <v>0</v>
      </c>
      <c r="H14" s="57">
        <v>0</v>
      </c>
      <c r="I14" s="58"/>
      <c r="J14" s="58"/>
    </row>
    <row r="15" spans="1:1024" s="59" customFormat="1" ht="38.25" x14ac:dyDescent="0.2">
      <c r="A15" s="51">
        <v>3</v>
      </c>
      <c r="B15" s="52" t="s">
        <v>38</v>
      </c>
      <c r="C15" s="53" t="s">
        <v>39</v>
      </c>
      <c r="D15" s="54">
        <v>0</v>
      </c>
      <c r="E15" s="55">
        <v>0</v>
      </c>
      <c r="F15" s="56">
        <v>0</v>
      </c>
      <c r="G15" s="55">
        <v>0</v>
      </c>
      <c r="H15" s="57">
        <v>0</v>
      </c>
      <c r="I15" s="58"/>
      <c r="J15" s="58"/>
    </row>
    <row r="16" spans="1:1024" s="59" customFormat="1" ht="38.25" x14ac:dyDescent="0.2">
      <c r="A16" s="51">
        <v>4</v>
      </c>
      <c r="B16" s="52" t="s">
        <v>40</v>
      </c>
      <c r="C16" s="53" t="s">
        <v>41</v>
      </c>
      <c r="D16" s="54">
        <v>0</v>
      </c>
      <c r="E16" s="55">
        <v>0</v>
      </c>
      <c r="F16" s="56">
        <v>0</v>
      </c>
      <c r="G16" s="55">
        <v>0</v>
      </c>
      <c r="H16" s="57">
        <v>0</v>
      </c>
      <c r="I16" s="58"/>
      <c r="J16" s="58"/>
    </row>
    <row r="17" spans="1:1024" s="59" customFormat="1" ht="38.25" x14ac:dyDescent="0.2">
      <c r="A17" s="51">
        <v>5</v>
      </c>
      <c r="B17" s="52" t="s">
        <v>42</v>
      </c>
      <c r="C17" s="53" t="s">
        <v>43</v>
      </c>
      <c r="D17" s="54">
        <v>0</v>
      </c>
      <c r="E17" s="55">
        <v>0</v>
      </c>
      <c r="F17" s="56">
        <v>0</v>
      </c>
      <c r="G17" s="55">
        <v>0</v>
      </c>
      <c r="H17" s="57">
        <v>0</v>
      </c>
      <c r="I17" s="58"/>
      <c r="J17" s="58"/>
    </row>
    <row r="18" spans="1:1024" s="59" customFormat="1" ht="38.25" x14ac:dyDescent="0.2">
      <c r="A18" s="51">
        <v>6</v>
      </c>
      <c r="B18" s="52" t="s">
        <v>44</v>
      </c>
      <c r="C18" s="53" t="s">
        <v>45</v>
      </c>
      <c r="D18" s="54">
        <v>0</v>
      </c>
      <c r="E18" s="55">
        <v>0</v>
      </c>
      <c r="F18" s="56">
        <v>0</v>
      </c>
      <c r="G18" s="55">
        <v>0</v>
      </c>
      <c r="H18" s="57">
        <v>0</v>
      </c>
      <c r="I18" s="58"/>
      <c r="J18" s="58"/>
    </row>
    <row r="19" spans="1:1024" s="59" customFormat="1" ht="38.25" x14ac:dyDescent="0.2">
      <c r="A19" s="51">
        <v>7</v>
      </c>
      <c r="B19" s="52" t="s">
        <v>46</v>
      </c>
      <c r="C19" s="53" t="s">
        <v>47</v>
      </c>
      <c r="D19" s="54">
        <v>0</v>
      </c>
      <c r="E19" s="55">
        <v>0</v>
      </c>
      <c r="F19" s="56">
        <v>0</v>
      </c>
      <c r="G19" s="55">
        <v>0</v>
      </c>
      <c r="H19" s="57">
        <v>0</v>
      </c>
      <c r="I19" s="58"/>
      <c r="J19" s="58"/>
    </row>
    <row r="20" spans="1:1024" s="59" customFormat="1" ht="38.25" x14ac:dyDescent="0.2">
      <c r="A20" s="51">
        <v>8</v>
      </c>
      <c r="B20" s="52" t="s">
        <v>48</v>
      </c>
      <c r="C20" s="53" t="s">
        <v>49</v>
      </c>
      <c r="D20" s="54">
        <v>0</v>
      </c>
      <c r="E20" s="55">
        <v>0</v>
      </c>
      <c r="F20" s="56">
        <v>0</v>
      </c>
      <c r="G20" s="55">
        <v>0</v>
      </c>
      <c r="H20" s="57">
        <v>0</v>
      </c>
      <c r="I20" s="58"/>
      <c r="J20" s="58"/>
    </row>
    <row r="21" spans="1:1024" x14ac:dyDescent="0.2">
      <c r="A21" s="18"/>
      <c r="B21" s="19"/>
      <c r="C21" s="60"/>
      <c r="D21" s="61"/>
      <c r="E21" s="62"/>
      <c r="F21" s="63"/>
      <c r="G21" s="62"/>
      <c r="H21" s="64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71" customFormat="1" x14ac:dyDescent="0.2">
      <c r="A22" s="65"/>
      <c r="B22" s="65"/>
      <c r="C22" s="66" t="s">
        <v>13</v>
      </c>
      <c r="D22" s="67">
        <f>SUM(D13:D21)</f>
        <v>0</v>
      </c>
      <c r="E22" s="68">
        <f>SUM(E13:E21)</f>
        <v>0</v>
      </c>
      <c r="F22" s="68">
        <f>SUM(F13:F21)</f>
        <v>0</v>
      </c>
      <c r="G22" s="68">
        <f>SUM(G13:G21)</f>
        <v>0</v>
      </c>
      <c r="H22" s="69">
        <f>SUM(H13:H21)</f>
        <v>0</v>
      </c>
      <c r="I22" s="70"/>
      <c r="J22" s="70"/>
    </row>
    <row r="23" spans="1:1024" x14ac:dyDescent="0.2">
      <c r="C23" s="25" t="s">
        <v>265</v>
      </c>
      <c r="D23" s="27">
        <f>D22*0.1</f>
        <v>0</v>
      </c>
      <c r="E23" s="72"/>
      <c r="F23" s="73"/>
      <c r="G23" s="73"/>
      <c r="H23" s="73"/>
      <c r="I23" s="17"/>
      <c r="J23" s="17"/>
    </row>
    <row r="24" spans="1:1024" x14ac:dyDescent="0.2">
      <c r="C24" s="74" t="s">
        <v>50</v>
      </c>
      <c r="D24" s="27"/>
      <c r="E24" s="72"/>
      <c r="F24" s="73"/>
      <c r="G24" s="73"/>
      <c r="H24" s="73"/>
      <c r="I24" s="17"/>
      <c r="J24" s="17"/>
    </row>
    <row r="25" spans="1:1024" x14ac:dyDescent="0.2">
      <c r="C25" s="25" t="s">
        <v>264</v>
      </c>
      <c r="D25" s="27">
        <f>D22*0.05</f>
        <v>0</v>
      </c>
      <c r="E25" s="72"/>
      <c r="F25" s="73"/>
      <c r="G25" s="73"/>
      <c r="H25" s="73"/>
      <c r="I25" s="17"/>
      <c r="J25" s="17"/>
    </row>
    <row r="26" spans="1:1024" ht="25.5" x14ac:dyDescent="0.2">
      <c r="C26" s="25" t="s">
        <v>51</v>
      </c>
      <c r="D26" s="75">
        <f>E22*0.2359</f>
        <v>0</v>
      </c>
      <c r="E26" s="72"/>
      <c r="F26" s="73"/>
      <c r="G26" s="73"/>
      <c r="H26" s="73"/>
      <c r="I26" s="17"/>
      <c r="J26" s="17"/>
    </row>
    <row r="27" spans="1:1024" x14ac:dyDescent="0.2">
      <c r="C27" s="76" t="s">
        <v>52</v>
      </c>
      <c r="D27" s="77">
        <f>SUM(D22:D26)</f>
        <v>0</v>
      </c>
      <c r="E27" s="72"/>
      <c r="F27" s="73"/>
      <c r="G27" s="73"/>
      <c r="H27" s="73"/>
      <c r="I27" s="17"/>
      <c r="J27" s="17"/>
    </row>
    <row r="28" spans="1:1024" x14ac:dyDescent="0.2">
      <c r="C28"/>
      <c r="F28"/>
      <c r="G28"/>
    </row>
    <row r="29" spans="1:1024" x14ac:dyDescent="0.2">
      <c r="C29"/>
      <c r="F29"/>
      <c r="G29"/>
    </row>
    <row r="30" spans="1:1024" x14ac:dyDescent="0.2">
      <c r="C30" s="78" t="s">
        <v>18</v>
      </c>
      <c r="F30" s="35"/>
      <c r="G30" s="36"/>
    </row>
    <row r="31" spans="1:1024" x14ac:dyDescent="0.2">
      <c r="C31"/>
      <c r="F31" s="35"/>
      <c r="G31" s="36"/>
    </row>
    <row r="32" spans="1:1024" x14ac:dyDescent="0.2">
      <c r="C32" s="78" t="s">
        <v>19</v>
      </c>
      <c r="F32" s="35"/>
      <c r="G32" s="36"/>
    </row>
  </sheetData>
  <mergeCells count="6">
    <mergeCell ref="H10:H11"/>
    <mergeCell ref="A10:A11"/>
    <mergeCell ref="B10:B11"/>
    <mergeCell ref="C10:C11"/>
    <mergeCell ref="D10:D11"/>
    <mergeCell ref="E10:G10"/>
  </mergeCells>
  <pageMargins left="0.74791666666666701" right="0.74791666666666701" top="1.22013888888889" bottom="0.98402777777777795" header="0.51180555555555496" footer="0.51180555555555496"/>
  <pageSetup paperSize="0" scale="0" firstPageNumber="0" orientation="portrait" usePrinterDefaults="0" horizontalDpi="0" verticalDpi="0" copies="0"/>
  <headerFooter>
    <oddHeader>&amp;C&amp;12&amp;UKOPSAVILKUMS PA DARBU VEIDIEM  Nr. 1</oddHeader>
    <oddFooter>&amp;C&amp;8&amp;P&amp;R&amp;8&amp;D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12"/>
  <sheetViews>
    <sheetView topLeftCell="A97" zoomScaleNormal="100" workbookViewId="0">
      <selection activeCell="D88" sqref="D1:D104857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5703125" style="189" bestFit="1" customWidth="1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 s="85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O108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102" customFormat="1" x14ac:dyDescent="0.2">
      <c r="A11" s="96">
        <v>1</v>
      </c>
      <c r="B11" s="97" t="s">
        <v>67</v>
      </c>
      <c r="C11" s="98"/>
      <c r="D11" s="184"/>
      <c r="E11" s="99"/>
      <c r="F11" s="100"/>
      <c r="G11" s="101"/>
      <c r="H11" s="100"/>
      <c r="I11" s="101"/>
      <c r="J11" s="100"/>
      <c r="K11" s="101"/>
      <c r="L11" s="100"/>
      <c r="M11" s="101"/>
      <c r="N11" s="100"/>
      <c r="O11" s="100"/>
    </row>
    <row r="12" spans="1:1024" ht="25.5" x14ac:dyDescent="0.2">
      <c r="A12" s="103" t="s">
        <v>68</v>
      </c>
      <c r="B12" s="104" t="s">
        <v>69</v>
      </c>
      <c r="C12" s="105" t="s">
        <v>70</v>
      </c>
      <c r="D12" s="150">
        <v>467.1</v>
      </c>
      <c r="E12" s="106"/>
      <c r="F12" s="107"/>
      <c r="G12" s="108"/>
      <c r="H12" s="100"/>
      <c r="I12" s="108"/>
      <c r="J12" s="109"/>
      <c r="K12" s="108"/>
      <c r="L12" s="109"/>
      <c r="M12" s="108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x14ac:dyDescent="0.2">
      <c r="A13" s="103" t="s">
        <v>71</v>
      </c>
      <c r="B13" s="104" t="s">
        <v>72</v>
      </c>
      <c r="C13" s="105" t="s">
        <v>70</v>
      </c>
      <c r="D13" s="150">
        <v>488.6</v>
      </c>
      <c r="E13" s="106"/>
      <c r="F13" s="107"/>
      <c r="G13" s="108"/>
      <c r="H13" s="100"/>
      <c r="I13" s="108"/>
      <c r="J13" s="109"/>
      <c r="K13" s="108"/>
      <c r="L13" s="109"/>
      <c r="M13" s="108"/>
      <c r="N13" s="109"/>
      <c r="O13" s="109"/>
      <c r="P13"/>
      <c r="Q13" s="11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59" customFormat="1" ht="38.25" x14ac:dyDescent="0.2">
      <c r="A14" s="103" t="s">
        <v>73</v>
      </c>
      <c r="B14" s="111" t="s">
        <v>74</v>
      </c>
      <c r="C14" s="112" t="s">
        <v>75</v>
      </c>
      <c r="D14" s="135">
        <v>20</v>
      </c>
      <c r="E14" s="106"/>
      <c r="F14" s="107"/>
      <c r="G14" s="108"/>
      <c r="H14" s="100"/>
      <c r="I14" s="108"/>
      <c r="J14" s="109"/>
      <c r="K14" s="108"/>
      <c r="L14" s="109"/>
      <c r="M14" s="108"/>
      <c r="N14" s="109"/>
      <c r="O14" s="109"/>
    </row>
    <row r="15" spans="1:1024" ht="25.5" x14ac:dyDescent="0.2">
      <c r="A15" s="103" t="s">
        <v>76</v>
      </c>
      <c r="B15" s="104" t="s">
        <v>77</v>
      </c>
      <c r="C15" s="105" t="s">
        <v>78</v>
      </c>
      <c r="D15" s="150">
        <v>1</v>
      </c>
      <c r="E15" s="113"/>
      <c r="F15" s="107"/>
      <c r="G15" s="114"/>
      <c r="H15" s="100"/>
      <c r="I15" s="108"/>
      <c r="J15" s="109"/>
      <c r="K15" s="108"/>
      <c r="L15" s="109"/>
      <c r="M15" s="108"/>
      <c r="N15" s="109"/>
      <c r="O15" s="109"/>
      <c r="P15"/>
      <c r="Q15" s="110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8.25" x14ac:dyDescent="0.2">
      <c r="A16" s="103" t="s">
        <v>79</v>
      </c>
      <c r="B16" s="104" t="s">
        <v>80</v>
      </c>
      <c r="C16" s="105" t="s">
        <v>78</v>
      </c>
      <c r="D16" s="150">
        <v>17</v>
      </c>
      <c r="E16" s="113"/>
      <c r="F16" s="107"/>
      <c r="G16" s="114"/>
      <c r="H16" s="100"/>
      <c r="I16" s="108"/>
      <c r="J16" s="109"/>
      <c r="K16" s="108"/>
      <c r="L16" s="109"/>
      <c r="M16" s="108"/>
      <c r="N16" s="109"/>
      <c r="O16" s="109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">
      <c r="A17" s="103" t="s">
        <v>81</v>
      </c>
      <c r="B17" s="104" t="s">
        <v>82</v>
      </c>
      <c r="C17" s="105" t="s">
        <v>78</v>
      </c>
      <c r="D17" s="150">
        <v>15</v>
      </c>
      <c r="E17" s="113"/>
      <c r="F17" s="107"/>
      <c r="G17" s="114"/>
      <c r="H17" s="100"/>
      <c r="I17" s="108"/>
      <c r="J17" s="109"/>
      <c r="K17" s="108"/>
      <c r="L17" s="109"/>
      <c r="M17" s="108"/>
      <c r="N17" s="109"/>
      <c r="O17" s="109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25.5" x14ac:dyDescent="0.2">
      <c r="A18" s="103" t="s">
        <v>83</v>
      </c>
      <c r="B18" s="104" t="s">
        <v>84</v>
      </c>
      <c r="C18" s="105" t="s">
        <v>78</v>
      </c>
      <c r="D18" s="150">
        <v>4</v>
      </c>
      <c r="E18" s="113"/>
      <c r="F18" s="107"/>
      <c r="G18" s="114"/>
      <c r="H18" s="100"/>
      <c r="I18" s="108"/>
      <c r="J18" s="109"/>
      <c r="K18" s="108"/>
      <c r="L18" s="109"/>
      <c r="M18" s="108"/>
      <c r="N18" s="109"/>
      <c r="O18" s="109"/>
      <c r="P18"/>
      <c r="Q18" s="11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120" customFormat="1" ht="25.5" x14ac:dyDescent="0.2">
      <c r="A19" s="103" t="s">
        <v>85</v>
      </c>
      <c r="B19" s="104" t="s">
        <v>86</v>
      </c>
      <c r="C19" s="105" t="s">
        <v>78</v>
      </c>
      <c r="D19" s="150">
        <v>1</v>
      </c>
      <c r="E19" s="115"/>
      <c r="F19" s="107"/>
      <c r="G19" s="116"/>
      <c r="H19" s="117"/>
      <c r="I19" s="118"/>
      <c r="J19" s="119"/>
      <c r="K19" s="118"/>
      <c r="L19" s="119"/>
      <c r="M19" s="118"/>
      <c r="N19" s="119"/>
      <c r="O19" s="119"/>
      <c r="Q19" s="121"/>
    </row>
    <row r="20" spans="1:1024" s="120" customFormat="1" ht="38.25" x14ac:dyDescent="0.2">
      <c r="A20" s="103" t="s">
        <v>87</v>
      </c>
      <c r="B20" s="104" t="s">
        <v>88</v>
      </c>
      <c r="C20" s="105" t="s">
        <v>78</v>
      </c>
      <c r="D20" s="150">
        <v>1</v>
      </c>
      <c r="E20" s="115"/>
      <c r="F20" s="107"/>
      <c r="G20" s="116"/>
      <c r="H20" s="117"/>
      <c r="I20" s="118"/>
      <c r="J20" s="119"/>
      <c r="K20" s="118"/>
      <c r="L20" s="119"/>
      <c r="M20" s="118"/>
      <c r="N20" s="119"/>
      <c r="O20" s="119"/>
      <c r="Q20" s="121"/>
    </row>
    <row r="21" spans="1:1024" s="120" customFormat="1" x14ac:dyDescent="0.2">
      <c r="A21" s="103" t="s">
        <v>89</v>
      </c>
      <c r="B21" s="104" t="s">
        <v>90</v>
      </c>
      <c r="C21" s="105" t="s">
        <v>78</v>
      </c>
      <c r="D21" s="150">
        <v>1</v>
      </c>
      <c r="E21" s="115"/>
      <c r="F21" s="107"/>
      <c r="G21" s="116"/>
      <c r="H21" s="117"/>
      <c r="I21" s="118"/>
      <c r="J21" s="119"/>
      <c r="K21" s="118"/>
      <c r="L21" s="119"/>
      <c r="M21" s="118"/>
      <c r="N21" s="119"/>
      <c r="O21" s="119"/>
      <c r="Q21" s="121"/>
    </row>
    <row r="22" spans="1:1024" s="59" customFormat="1" x14ac:dyDescent="0.2">
      <c r="A22" s="103" t="s">
        <v>91</v>
      </c>
      <c r="B22" s="122" t="s">
        <v>92</v>
      </c>
      <c r="C22" s="123" t="s">
        <v>75</v>
      </c>
      <c r="D22" s="185">
        <v>1</v>
      </c>
      <c r="E22" s="113"/>
      <c r="F22" s="124"/>
      <c r="G22" s="114"/>
      <c r="H22" s="100"/>
      <c r="I22" s="108"/>
      <c r="J22" s="109"/>
      <c r="K22" s="108"/>
      <c r="L22" s="109"/>
      <c r="M22" s="108"/>
      <c r="N22" s="109"/>
      <c r="O22" s="109"/>
      <c r="Q22" s="110"/>
    </row>
    <row r="23" spans="1:1024" s="85" customFormat="1" x14ac:dyDescent="0.2">
      <c r="A23" s="103" t="s">
        <v>93</v>
      </c>
      <c r="B23" s="104" t="s">
        <v>94</v>
      </c>
      <c r="C23" s="105" t="s">
        <v>78</v>
      </c>
      <c r="D23" s="150">
        <v>1</v>
      </c>
      <c r="E23" s="106"/>
      <c r="F23" s="124"/>
      <c r="G23" s="108"/>
      <c r="H23" s="100"/>
      <c r="I23" s="108"/>
      <c r="J23" s="109"/>
      <c r="K23" s="108"/>
      <c r="L23" s="109"/>
      <c r="M23" s="108"/>
      <c r="N23" s="109"/>
      <c r="O23" s="109"/>
      <c r="Q23" s="110"/>
    </row>
    <row r="24" spans="1:1024" ht="25.5" x14ac:dyDescent="0.2">
      <c r="A24" s="103" t="s">
        <v>95</v>
      </c>
      <c r="B24" s="104" t="s">
        <v>96</v>
      </c>
      <c r="C24" s="105" t="s">
        <v>75</v>
      </c>
      <c r="D24" s="150">
        <v>21</v>
      </c>
      <c r="E24" s="106"/>
      <c r="F24" s="107"/>
      <c r="G24" s="108"/>
      <c r="H24" s="100"/>
      <c r="I24" s="108"/>
      <c r="J24" s="109"/>
      <c r="K24" s="108"/>
      <c r="L24" s="109"/>
      <c r="M24" s="108"/>
      <c r="N24" s="109"/>
      <c r="O24" s="109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59" customFormat="1" ht="25.5" x14ac:dyDescent="0.2">
      <c r="A25" s="103" t="s">
        <v>97</v>
      </c>
      <c r="B25" s="122" t="s">
        <v>98</v>
      </c>
      <c r="C25" s="123" t="s">
        <v>70</v>
      </c>
      <c r="D25" s="185">
        <v>955.7</v>
      </c>
      <c r="E25" s="113"/>
      <c r="F25" s="107"/>
      <c r="G25" s="114"/>
      <c r="H25" s="100"/>
      <c r="I25" s="108"/>
      <c r="J25" s="109"/>
      <c r="K25" s="108"/>
      <c r="L25" s="109"/>
      <c r="M25" s="108"/>
      <c r="N25" s="109"/>
      <c r="O25" s="109"/>
      <c r="Q25" s="110"/>
    </row>
    <row r="26" spans="1:1024" ht="25.5" x14ac:dyDescent="0.2">
      <c r="A26" s="126">
        <v>2</v>
      </c>
      <c r="B26" s="127" t="s">
        <v>99</v>
      </c>
      <c r="C26" s="98"/>
      <c r="D26" s="184"/>
      <c r="E26" s="93"/>
      <c r="F26" s="128"/>
      <c r="G26" s="94"/>
      <c r="H26" s="129"/>
      <c r="I26" s="94"/>
      <c r="J26" s="129"/>
      <c r="K26" s="108"/>
      <c r="L26" s="109"/>
      <c r="M26" s="108"/>
      <c r="N26" s="109"/>
      <c r="O26" s="109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40.25" x14ac:dyDescent="0.2">
      <c r="A27" s="103" t="s">
        <v>100</v>
      </c>
      <c r="B27" s="104" t="s">
        <v>101</v>
      </c>
      <c r="C27" s="105" t="s">
        <v>102</v>
      </c>
      <c r="D27" s="130">
        <v>3445.5</v>
      </c>
      <c r="E27" s="106"/>
      <c r="F27" s="107"/>
      <c r="G27" s="108"/>
      <c r="H27" s="109"/>
      <c r="I27" s="108"/>
      <c r="J27" s="109"/>
      <c r="K27" s="108"/>
      <c r="L27" s="109"/>
      <c r="M27" s="108"/>
      <c r="N27" s="109"/>
      <c r="O27" s="109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51" x14ac:dyDescent="0.2">
      <c r="A28" s="103" t="s">
        <v>103</v>
      </c>
      <c r="B28" s="104" t="s">
        <v>104</v>
      </c>
      <c r="C28" s="105" t="s">
        <v>102</v>
      </c>
      <c r="D28" s="130">
        <v>1148.5</v>
      </c>
      <c r="E28" s="113"/>
      <c r="F28" s="107"/>
      <c r="G28" s="114"/>
      <c r="H28" s="109"/>
      <c r="I28" s="108"/>
      <c r="J28" s="109"/>
      <c r="K28" s="108"/>
      <c r="L28" s="109"/>
      <c r="M28" s="108"/>
      <c r="N28" s="109"/>
      <c r="O28" s="109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102" customFormat="1" ht="25.5" x14ac:dyDescent="0.2">
      <c r="A29" s="103" t="s">
        <v>105</v>
      </c>
      <c r="B29" s="104" t="s">
        <v>106</v>
      </c>
      <c r="C29" s="131" t="s">
        <v>107</v>
      </c>
      <c r="D29" s="135">
        <v>279.25</v>
      </c>
      <c r="E29" s="99"/>
      <c r="F29" s="124"/>
      <c r="G29" s="101"/>
      <c r="H29" s="100"/>
      <c r="I29" s="101"/>
      <c r="J29" s="100"/>
      <c r="K29" s="101"/>
      <c r="L29" s="100"/>
      <c r="M29" s="101"/>
      <c r="N29" s="100"/>
      <c r="O29" s="100"/>
      <c r="Q29" s="110"/>
    </row>
    <row r="30" spans="1:1024" ht="14.25" x14ac:dyDescent="0.2">
      <c r="A30" s="132" t="s">
        <v>108</v>
      </c>
      <c r="B30" s="133" t="s">
        <v>109</v>
      </c>
      <c r="C30" s="131" t="s">
        <v>107</v>
      </c>
      <c r="D30" s="135">
        <f>D29</f>
        <v>279.25</v>
      </c>
      <c r="E30" s="99"/>
      <c r="F30" s="100"/>
      <c r="G30" s="101"/>
      <c r="H30" s="100"/>
      <c r="I30" s="101"/>
      <c r="J30" s="100"/>
      <c r="K30" s="101"/>
      <c r="L30" s="100"/>
      <c r="M30" s="101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5.5" x14ac:dyDescent="0.2">
      <c r="A31" s="132" t="s">
        <v>110</v>
      </c>
      <c r="B31" s="104" t="s">
        <v>111</v>
      </c>
      <c r="C31" s="103" t="s">
        <v>102</v>
      </c>
      <c r="D31" s="130">
        <f>D29*0.3</f>
        <v>83.774999999999991</v>
      </c>
      <c r="E31" s="99"/>
      <c r="F31" s="100"/>
      <c r="G31" s="101"/>
      <c r="H31" s="100"/>
      <c r="I31" s="101"/>
      <c r="J31" s="100"/>
      <c r="K31" s="101"/>
      <c r="L31" s="100"/>
      <c r="M31" s="134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5.5" x14ac:dyDescent="0.2">
      <c r="A32" s="132" t="s">
        <v>112</v>
      </c>
      <c r="B32" s="133" t="s">
        <v>113</v>
      </c>
      <c r="C32" s="131" t="s">
        <v>114</v>
      </c>
      <c r="D32" s="135">
        <f>D29*0.2</f>
        <v>55.85</v>
      </c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0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5.5" x14ac:dyDescent="0.2">
      <c r="A33" s="132" t="s">
        <v>115</v>
      </c>
      <c r="B33" s="133" t="s">
        <v>116</v>
      </c>
      <c r="C33" s="131" t="s">
        <v>114</v>
      </c>
      <c r="D33" s="135">
        <f>D29*0.1</f>
        <v>27.925000000000001</v>
      </c>
      <c r="E33" s="99"/>
      <c r="F33" s="100"/>
      <c r="G33" s="101"/>
      <c r="H33" s="100"/>
      <c r="I33" s="101"/>
      <c r="J33" s="100"/>
      <c r="K33" s="101"/>
      <c r="L33" s="100"/>
      <c r="M33" s="101"/>
      <c r="N33" s="100"/>
      <c r="O33" s="100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5.5" x14ac:dyDescent="0.2">
      <c r="A34" s="103" t="s">
        <v>117</v>
      </c>
      <c r="B34" s="133" t="s">
        <v>118</v>
      </c>
      <c r="C34" s="131" t="s">
        <v>107</v>
      </c>
      <c r="D34" s="135">
        <v>40.799999999999997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x14ac:dyDescent="0.2">
      <c r="A35" s="132" t="s">
        <v>119</v>
      </c>
      <c r="B35" s="133" t="s">
        <v>120</v>
      </c>
      <c r="C35" s="131" t="s">
        <v>107</v>
      </c>
      <c r="D35" s="135">
        <f>D34</f>
        <v>40.799999999999997</v>
      </c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0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5.5" x14ac:dyDescent="0.2">
      <c r="A36" s="132" t="s">
        <v>121</v>
      </c>
      <c r="B36" s="104" t="s">
        <v>111</v>
      </c>
      <c r="C36" s="103" t="s">
        <v>102</v>
      </c>
      <c r="D36" s="130">
        <f>D34*0.3</f>
        <v>12.239999999999998</v>
      </c>
      <c r="E36" s="99"/>
      <c r="F36" s="100"/>
      <c r="G36" s="101"/>
      <c r="H36" s="100"/>
      <c r="I36" s="101"/>
      <c r="J36" s="100"/>
      <c r="K36" s="101"/>
      <c r="L36" s="100"/>
      <c r="M36" s="134"/>
      <c r="N36" s="100"/>
      <c r="O36" s="100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5.5" x14ac:dyDescent="0.2">
      <c r="A37" s="132" t="s">
        <v>122</v>
      </c>
      <c r="B37" s="133" t="s">
        <v>123</v>
      </c>
      <c r="C37" s="131" t="s">
        <v>114</v>
      </c>
      <c r="D37" s="135">
        <f>D34*0.15</f>
        <v>6.1199999999999992</v>
      </c>
      <c r="E37" s="99"/>
      <c r="F37" s="100"/>
      <c r="G37" s="101"/>
      <c r="H37" s="100"/>
      <c r="I37" s="101"/>
      <c r="J37" s="100"/>
      <c r="K37" s="101"/>
      <c r="L37" s="100"/>
      <c r="M37" s="101"/>
      <c r="N37" s="100"/>
      <c r="O37" s="100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4.25" x14ac:dyDescent="0.2">
      <c r="A38" s="132" t="s">
        <v>124</v>
      </c>
      <c r="B38" s="104" t="s">
        <v>125</v>
      </c>
      <c r="C38" s="103" t="s">
        <v>102</v>
      </c>
      <c r="D38" s="130">
        <f>D34*0.05</f>
        <v>2.04</v>
      </c>
      <c r="E38" s="99"/>
      <c r="F38" s="100"/>
      <c r="G38" s="101"/>
      <c r="H38" s="100"/>
      <c r="I38" s="101"/>
      <c r="J38" s="100"/>
      <c r="K38" s="101"/>
      <c r="L38" s="100"/>
      <c r="M38" s="134"/>
      <c r="N38" s="100"/>
      <c r="O38" s="100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4.25" x14ac:dyDescent="0.2">
      <c r="A39" s="132" t="s">
        <v>126</v>
      </c>
      <c r="B39" s="104" t="s">
        <v>127</v>
      </c>
      <c r="C39" s="131" t="s">
        <v>107</v>
      </c>
      <c r="D39" s="130">
        <f>D34</f>
        <v>40.799999999999997</v>
      </c>
      <c r="E39" s="99"/>
      <c r="F39" s="100"/>
      <c r="G39" s="101"/>
      <c r="H39" s="100"/>
      <c r="I39" s="101"/>
      <c r="J39" s="100"/>
      <c r="K39" s="101"/>
      <c r="L39" s="100"/>
      <c r="M39" s="134"/>
      <c r="N39" s="100"/>
      <c r="O39" s="100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4.25" x14ac:dyDescent="0.2">
      <c r="A40" s="132" t="s">
        <v>128</v>
      </c>
      <c r="B40" s="104" t="s">
        <v>129</v>
      </c>
      <c r="C40" s="131" t="s">
        <v>107</v>
      </c>
      <c r="D40" s="130">
        <f>D34</f>
        <v>40.799999999999997</v>
      </c>
      <c r="E40" s="99"/>
      <c r="F40" s="100"/>
      <c r="G40" s="101"/>
      <c r="H40" s="100"/>
      <c r="I40" s="101"/>
      <c r="J40" s="100"/>
      <c r="K40" s="101"/>
      <c r="L40" s="100"/>
      <c r="M40" s="134"/>
      <c r="N40" s="100"/>
      <c r="O40" s="10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85" customFormat="1" ht="25.5" x14ac:dyDescent="0.2">
      <c r="A41" s="103" t="s">
        <v>130</v>
      </c>
      <c r="B41" s="104" t="s">
        <v>131</v>
      </c>
      <c r="C41" s="105" t="s">
        <v>132</v>
      </c>
      <c r="D41" s="130">
        <v>51.5</v>
      </c>
      <c r="E41" s="99"/>
      <c r="F41" s="124"/>
      <c r="G41" s="101"/>
      <c r="H41" s="100"/>
      <c r="I41" s="101"/>
      <c r="J41" s="100"/>
      <c r="K41" s="101"/>
      <c r="L41" s="100"/>
      <c r="M41" s="101"/>
      <c r="N41" s="100"/>
      <c r="O41" s="100"/>
      <c r="Q41" s="110"/>
    </row>
    <row r="42" spans="1:1024" s="102" customFormat="1" ht="14.25" x14ac:dyDescent="0.2">
      <c r="A42" s="132" t="s">
        <v>133</v>
      </c>
      <c r="B42" s="133" t="s">
        <v>134</v>
      </c>
      <c r="C42" s="131" t="s">
        <v>107</v>
      </c>
      <c r="D42" s="135">
        <f>D41</f>
        <v>51.5</v>
      </c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0"/>
      <c r="Q42" s="110"/>
    </row>
    <row r="43" spans="1:1024" ht="25.5" x14ac:dyDescent="0.2">
      <c r="A43" s="132" t="s">
        <v>135</v>
      </c>
      <c r="B43" s="104" t="s">
        <v>136</v>
      </c>
      <c r="C43" s="103" t="s">
        <v>102</v>
      </c>
      <c r="D43" s="130">
        <f>D41*0.4</f>
        <v>20.6</v>
      </c>
      <c r="E43" s="99"/>
      <c r="F43" s="100"/>
      <c r="G43" s="101"/>
      <c r="H43" s="100"/>
      <c r="I43" s="101"/>
      <c r="J43" s="100"/>
      <c r="K43" s="101"/>
      <c r="L43" s="100"/>
      <c r="M43" s="134"/>
      <c r="N43" s="100"/>
      <c r="O43" s="100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25.5" x14ac:dyDescent="0.2">
      <c r="A44" s="132" t="s">
        <v>137</v>
      </c>
      <c r="B44" s="133" t="s">
        <v>138</v>
      </c>
      <c r="C44" s="131" t="s">
        <v>114</v>
      </c>
      <c r="D44" s="135">
        <f>D41*0.3</f>
        <v>15.45</v>
      </c>
      <c r="E44" s="99"/>
      <c r="F44" s="100"/>
      <c r="G44" s="101"/>
      <c r="H44" s="100"/>
      <c r="I44" s="101"/>
      <c r="J44" s="100"/>
      <c r="K44" s="101"/>
      <c r="L44" s="100"/>
      <c r="M44" s="101"/>
      <c r="N44" s="100"/>
      <c r="O44" s="100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5.5" x14ac:dyDescent="0.2">
      <c r="A45" s="132" t="s">
        <v>139</v>
      </c>
      <c r="B45" s="104" t="s">
        <v>140</v>
      </c>
      <c r="C45" s="103" t="s">
        <v>132</v>
      </c>
      <c r="D45" s="130">
        <f>D41</f>
        <v>51.5</v>
      </c>
      <c r="E45" s="136"/>
      <c r="F45" s="100"/>
      <c r="G45" s="101"/>
      <c r="H45" s="100"/>
      <c r="I45" s="101"/>
      <c r="J45" s="100"/>
      <c r="K45" s="101"/>
      <c r="L45" s="100"/>
      <c r="M45" s="101"/>
      <c r="N45" s="100"/>
      <c r="O45" s="100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25.5" x14ac:dyDescent="0.2">
      <c r="A46" s="132" t="s">
        <v>141</v>
      </c>
      <c r="B46" s="104" t="s">
        <v>142</v>
      </c>
      <c r="C46" s="103" t="s">
        <v>132</v>
      </c>
      <c r="D46" s="130">
        <f>D41</f>
        <v>51.5</v>
      </c>
      <c r="E46" s="136"/>
      <c r="F46" s="100"/>
      <c r="G46" s="101"/>
      <c r="H46" s="100"/>
      <c r="I46" s="101"/>
      <c r="J46" s="100"/>
      <c r="K46" s="101"/>
      <c r="L46" s="100"/>
      <c r="M46" s="101"/>
      <c r="N46" s="100"/>
      <c r="O46" s="100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8.25" x14ac:dyDescent="0.2">
      <c r="A47" s="103" t="s">
        <v>143</v>
      </c>
      <c r="B47" s="133" t="s">
        <v>144</v>
      </c>
      <c r="C47" s="131" t="s">
        <v>107</v>
      </c>
      <c r="D47" s="135">
        <v>1669.5</v>
      </c>
      <c r="E47" s="99"/>
      <c r="F47" s="100"/>
      <c r="G47" s="101"/>
      <c r="H47" s="100"/>
      <c r="I47" s="101"/>
      <c r="J47" s="100"/>
      <c r="K47" s="101"/>
      <c r="L47" s="100"/>
      <c r="M47" s="101"/>
      <c r="N47" s="100"/>
      <c r="O47" s="100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4.25" x14ac:dyDescent="0.2">
      <c r="A48" s="132" t="s">
        <v>145</v>
      </c>
      <c r="B48" s="133" t="s">
        <v>146</v>
      </c>
      <c r="C48" s="131" t="s">
        <v>107</v>
      </c>
      <c r="D48" s="135">
        <f>D47</f>
        <v>1669.5</v>
      </c>
      <c r="E48" s="99"/>
      <c r="F48" s="100"/>
      <c r="G48" s="101"/>
      <c r="H48" s="100"/>
      <c r="I48" s="101"/>
      <c r="J48" s="100"/>
      <c r="K48" s="101"/>
      <c r="L48" s="100"/>
      <c r="M48" s="101"/>
      <c r="N48" s="100"/>
      <c r="O48" s="100"/>
      <c r="P48"/>
      <c r="Q48" s="13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5.5" x14ac:dyDescent="0.2">
      <c r="A49" s="132" t="s">
        <v>147</v>
      </c>
      <c r="B49" s="104" t="s">
        <v>111</v>
      </c>
      <c r="C49" s="103" t="s">
        <v>102</v>
      </c>
      <c r="D49" s="130">
        <f>D47*0.3</f>
        <v>500.84999999999997</v>
      </c>
      <c r="E49" s="99"/>
      <c r="F49" s="100"/>
      <c r="G49" s="101"/>
      <c r="H49" s="100"/>
      <c r="I49" s="101"/>
      <c r="J49" s="100"/>
      <c r="K49" s="101"/>
      <c r="L49" s="100"/>
      <c r="M49" s="134"/>
      <c r="N49" s="100"/>
      <c r="O49" s="100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5.5" x14ac:dyDescent="0.2">
      <c r="A50" s="132" t="s">
        <v>148</v>
      </c>
      <c r="B50" s="133" t="s">
        <v>123</v>
      </c>
      <c r="C50" s="131" t="s">
        <v>114</v>
      </c>
      <c r="D50" s="135">
        <f>D47*0.15</f>
        <v>250.42499999999998</v>
      </c>
      <c r="E50" s="99"/>
      <c r="F50" s="100"/>
      <c r="G50" s="101"/>
      <c r="H50" s="100"/>
      <c r="I50" s="101"/>
      <c r="J50" s="100"/>
      <c r="K50" s="101"/>
      <c r="L50" s="100"/>
      <c r="M50" s="101"/>
      <c r="N50" s="100"/>
      <c r="O50" s="10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x14ac:dyDescent="0.2">
      <c r="A51" s="132" t="s">
        <v>149</v>
      </c>
      <c r="B51" s="104" t="s">
        <v>125</v>
      </c>
      <c r="C51" s="103" t="s">
        <v>102</v>
      </c>
      <c r="D51" s="130">
        <f>D47*0.05</f>
        <v>83.475000000000009</v>
      </c>
      <c r="E51" s="99"/>
      <c r="F51" s="100"/>
      <c r="G51" s="101"/>
      <c r="H51" s="100"/>
      <c r="I51" s="101"/>
      <c r="J51" s="100"/>
      <c r="K51" s="101"/>
      <c r="L51" s="100"/>
      <c r="M51" s="134"/>
      <c r="N51" s="100"/>
      <c r="O51" s="100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4.25" x14ac:dyDescent="0.2">
      <c r="A52" s="132" t="s">
        <v>150</v>
      </c>
      <c r="B52" s="104" t="s">
        <v>127</v>
      </c>
      <c r="C52" s="131" t="s">
        <v>107</v>
      </c>
      <c r="D52" s="130">
        <f>D47</f>
        <v>1669.5</v>
      </c>
      <c r="E52" s="99"/>
      <c r="F52" s="100"/>
      <c r="G52" s="101"/>
      <c r="H52" s="100"/>
      <c r="I52" s="101"/>
      <c r="J52" s="100"/>
      <c r="K52" s="101"/>
      <c r="L52" s="100"/>
      <c r="M52" s="134"/>
      <c r="N52" s="100"/>
      <c r="O52" s="100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4.25" x14ac:dyDescent="0.2">
      <c r="A53" s="132" t="s">
        <v>151</v>
      </c>
      <c r="B53" s="104" t="s">
        <v>129</v>
      </c>
      <c r="C53" s="131" t="s">
        <v>107</v>
      </c>
      <c r="D53" s="130">
        <f>D47</f>
        <v>1669.5</v>
      </c>
      <c r="E53" s="99"/>
      <c r="F53" s="100"/>
      <c r="G53" s="101"/>
      <c r="H53" s="100"/>
      <c r="I53" s="101"/>
      <c r="J53" s="100"/>
      <c r="K53" s="101"/>
      <c r="L53" s="100"/>
      <c r="M53" s="134"/>
      <c r="N53" s="100"/>
      <c r="O53" s="100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s="85" customFormat="1" ht="25.5" x14ac:dyDescent="0.2">
      <c r="A54" s="103" t="s">
        <v>152</v>
      </c>
      <c r="B54" s="104" t="s">
        <v>153</v>
      </c>
      <c r="C54" s="105" t="s">
        <v>132</v>
      </c>
      <c r="D54" s="130">
        <v>1196.8</v>
      </c>
      <c r="E54" s="99"/>
      <c r="F54" s="124"/>
      <c r="G54" s="101"/>
      <c r="H54" s="100"/>
      <c r="I54" s="101"/>
      <c r="J54" s="100"/>
      <c r="K54" s="101"/>
      <c r="L54" s="100"/>
      <c r="M54" s="101"/>
      <c r="N54" s="100"/>
      <c r="O54" s="100"/>
      <c r="Q54" s="110"/>
    </row>
    <row r="55" spans="1:1024" s="102" customFormat="1" ht="14.25" x14ac:dyDescent="0.2">
      <c r="A55" s="138" t="s">
        <v>154</v>
      </c>
      <c r="B55" s="139" t="s">
        <v>155</v>
      </c>
      <c r="C55" s="140" t="s">
        <v>132</v>
      </c>
      <c r="D55" s="141">
        <f>D54</f>
        <v>1196.8</v>
      </c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0"/>
      <c r="Q55" s="110"/>
    </row>
    <row r="56" spans="1:1024" ht="14.25" x14ac:dyDescent="0.2">
      <c r="A56" s="138" t="s">
        <v>156</v>
      </c>
      <c r="B56" s="142" t="s">
        <v>157</v>
      </c>
      <c r="C56" s="105" t="s">
        <v>132</v>
      </c>
      <c r="D56" s="185">
        <f>D54</f>
        <v>1196.8</v>
      </c>
      <c r="E56" s="99"/>
      <c r="F56" s="100"/>
      <c r="G56" s="101"/>
      <c r="H56" s="100"/>
      <c r="I56" s="101"/>
      <c r="J56" s="100"/>
      <c r="K56" s="101"/>
      <c r="L56" s="100"/>
      <c r="M56" s="101"/>
      <c r="N56" s="100"/>
      <c r="O56" s="100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4.25" x14ac:dyDescent="0.2">
      <c r="A57" s="138" t="s">
        <v>158</v>
      </c>
      <c r="B57" s="104" t="s">
        <v>159</v>
      </c>
      <c r="C57" s="105" t="s">
        <v>102</v>
      </c>
      <c r="D57" s="185">
        <f>D56*0.15</f>
        <v>179.51999999999998</v>
      </c>
      <c r="E57" s="99"/>
      <c r="F57" s="100"/>
      <c r="G57" s="101"/>
      <c r="H57" s="100"/>
      <c r="I57" s="101"/>
      <c r="J57" s="100"/>
      <c r="K57" s="101"/>
      <c r="L57" s="100"/>
      <c r="M57" s="101"/>
      <c r="N57" s="100"/>
      <c r="O57" s="100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5.5" x14ac:dyDescent="0.2">
      <c r="A58" s="103" t="s">
        <v>160</v>
      </c>
      <c r="B58" s="104" t="s">
        <v>161</v>
      </c>
      <c r="C58" s="105" t="s">
        <v>78</v>
      </c>
      <c r="D58" s="130">
        <v>1</v>
      </c>
      <c r="E58" s="106"/>
      <c r="F58" s="100"/>
      <c r="G58" s="108"/>
      <c r="H58" s="109"/>
      <c r="I58" s="108"/>
      <c r="J58" s="109"/>
      <c r="K58" s="108"/>
      <c r="L58" s="109"/>
      <c r="M58" s="108"/>
      <c r="N58" s="109"/>
      <c r="O58" s="109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5.5" x14ac:dyDescent="0.2">
      <c r="A59" s="103" t="s">
        <v>162</v>
      </c>
      <c r="B59" s="104" t="s">
        <v>163</v>
      </c>
      <c r="C59" s="105" t="s">
        <v>75</v>
      </c>
      <c r="D59" s="130">
        <v>1</v>
      </c>
      <c r="E59" s="99"/>
      <c r="F59" s="100"/>
      <c r="G59" s="108"/>
      <c r="H59" s="100"/>
      <c r="I59" s="101"/>
      <c r="J59" s="109"/>
      <c r="K59" s="108"/>
      <c r="L59" s="109"/>
      <c r="M59" s="108"/>
      <c r="N59" s="109"/>
      <c r="O59" s="10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">
      <c r="A60" s="143">
        <v>3</v>
      </c>
      <c r="B60" s="144" t="s">
        <v>164</v>
      </c>
      <c r="C60" s="145"/>
      <c r="D60" s="186"/>
      <c r="E60" s="146"/>
      <c r="F60" s="124"/>
      <c r="G60" s="147"/>
      <c r="H60" s="148"/>
      <c r="I60" s="147"/>
      <c r="J60" s="129"/>
      <c r="K60" s="94"/>
      <c r="L60" s="129"/>
      <c r="M60" s="94"/>
      <c r="N60" s="129"/>
      <c r="O60" s="149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5.5" x14ac:dyDescent="0.2">
      <c r="A61" s="105" t="s">
        <v>165</v>
      </c>
      <c r="B61" s="104" t="s">
        <v>166</v>
      </c>
      <c r="C61" s="105" t="s">
        <v>70</v>
      </c>
      <c r="D61" s="150">
        <v>701.4</v>
      </c>
      <c r="E61" s="151"/>
      <c r="F61" s="124"/>
      <c r="G61" s="152"/>
      <c r="H61" s="100"/>
      <c r="I61" s="101"/>
      <c r="J61" s="109"/>
      <c r="K61" s="108"/>
      <c r="L61" s="109"/>
      <c r="M61" s="101"/>
      <c r="N61" s="109"/>
      <c r="O61" s="109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5.5" x14ac:dyDescent="0.2">
      <c r="A62" s="105" t="s">
        <v>167</v>
      </c>
      <c r="B62" s="104" t="s">
        <v>168</v>
      </c>
      <c r="C62" s="105" t="s">
        <v>70</v>
      </c>
      <c r="D62" s="150">
        <v>377.7</v>
      </c>
      <c r="E62" s="151"/>
      <c r="F62" s="124"/>
      <c r="G62" s="152"/>
      <c r="H62" s="100"/>
      <c r="I62" s="101"/>
      <c r="J62" s="109"/>
      <c r="K62" s="108"/>
      <c r="L62" s="109"/>
      <c r="M62" s="101"/>
      <c r="N62" s="109"/>
      <c r="O62" s="109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9" customFormat="1" x14ac:dyDescent="0.2">
      <c r="A63" s="105" t="s">
        <v>169</v>
      </c>
      <c r="B63" s="122" t="s">
        <v>92</v>
      </c>
      <c r="C63" s="123" t="s">
        <v>75</v>
      </c>
      <c r="D63" s="185">
        <v>81</v>
      </c>
      <c r="E63" s="113"/>
      <c r="F63" s="124"/>
      <c r="G63" s="114"/>
      <c r="H63" s="100"/>
      <c r="I63" s="108"/>
      <c r="J63" s="109"/>
      <c r="K63" s="108"/>
      <c r="L63" s="109"/>
      <c r="M63" s="108"/>
      <c r="N63" s="109"/>
      <c r="O63" s="109"/>
      <c r="Q63" s="110"/>
    </row>
    <row r="64" spans="1:1024" s="102" customFormat="1" ht="25.5" x14ac:dyDescent="0.2">
      <c r="A64" s="105" t="s">
        <v>170</v>
      </c>
      <c r="B64" s="122" t="s">
        <v>171</v>
      </c>
      <c r="C64" s="123" t="s">
        <v>78</v>
      </c>
      <c r="D64" s="185">
        <v>11</v>
      </c>
      <c r="E64" s="151"/>
      <c r="F64" s="124"/>
      <c r="G64" s="152"/>
      <c r="H64" s="100"/>
      <c r="I64" s="101"/>
      <c r="J64" s="100"/>
      <c r="K64" s="101"/>
      <c r="L64" s="100"/>
      <c r="M64" s="101"/>
      <c r="N64" s="100"/>
      <c r="O64" s="109"/>
      <c r="Q64" s="110"/>
    </row>
    <row r="65" spans="1:1024" ht="25.5" x14ac:dyDescent="0.2">
      <c r="A65" s="105" t="s">
        <v>172</v>
      </c>
      <c r="B65" s="122" t="s">
        <v>173</v>
      </c>
      <c r="C65" s="123" t="s">
        <v>78</v>
      </c>
      <c r="D65" s="185">
        <v>7</v>
      </c>
      <c r="E65" s="151"/>
      <c r="F65" s="124"/>
      <c r="G65" s="152"/>
      <c r="H65" s="100"/>
      <c r="I65" s="101"/>
      <c r="J65" s="100"/>
      <c r="K65" s="101"/>
      <c r="L65" s="100"/>
      <c r="M65" s="101"/>
      <c r="N65" s="100"/>
      <c r="O65" s="100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5.5" x14ac:dyDescent="0.2">
      <c r="A66" s="105" t="s">
        <v>174</v>
      </c>
      <c r="B66" s="122" t="s">
        <v>175</v>
      </c>
      <c r="C66" s="123" t="s">
        <v>78</v>
      </c>
      <c r="D66" s="185">
        <v>9</v>
      </c>
      <c r="E66" s="151"/>
      <c r="F66" s="124"/>
      <c r="G66" s="152"/>
      <c r="H66" s="100"/>
      <c r="I66" s="101"/>
      <c r="J66" s="100"/>
      <c r="K66" s="101"/>
      <c r="L66" s="100"/>
      <c r="M66" s="101"/>
      <c r="N66" s="100"/>
      <c r="O66" s="100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25.5" x14ac:dyDescent="0.2">
      <c r="A67" s="105" t="s">
        <v>176</v>
      </c>
      <c r="B67" s="153" t="s">
        <v>177</v>
      </c>
      <c r="C67" s="105" t="s">
        <v>78</v>
      </c>
      <c r="D67" s="150">
        <v>27</v>
      </c>
      <c r="E67" s="151"/>
      <c r="F67" s="124"/>
      <c r="G67" s="152"/>
      <c r="H67" s="100"/>
      <c r="I67" s="101"/>
      <c r="J67" s="100"/>
      <c r="K67" s="101"/>
      <c r="L67" s="100"/>
      <c r="M67" s="101"/>
      <c r="N67" s="100"/>
      <c r="O67" s="100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s="59" customFormat="1" ht="63.75" x14ac:dyDescent="0.2">
      <c r="A68" s="105" t="s">
        <v>178</v>
      </c>
      <c r="B68" s="111" t="s">
        <v>179</v>
      </c>
      <c r="C68" s="112" t="s">
        <v>78</v>
      </c>
      <c r="D68" s="135">
        <v>26</v>
      </c>
      <c r="E68" s="106"/>
      <c r="F68" s="124"/>
      <c r="G68" s="108"/>
      <c r="H68" s="100"/>
      <c r="I68" s="108"/>
      <c r="J68" s="100"/>
      <c r="K68" s="108"/>
      <c r="L68" s="109"/>
      <c r="M68" s="108"/>
      <c r="N68" s="109"/>
      <c r="O68" s="100"/>
      <c r="Q68" s="110"/>
    </row>
    <row r="69" spans="1:1024" ht="51" x14ac:dyDescent="0.2">
      <c r="A69" s="105" t="s">
        <v>180</v>
      </c>
      <c r="B69" s="154" t="s">
        <v>181</v>
      </c>
      <c r="C69" s="155" t="s">
        <v>78</v>
      </c>
      <c r="D69" s="135">
        <v>6</v>
      </c>
      <c r="E69" s="106"/>
      <c r="F69" s="124"/>
      <c r="G69" s="108"/>
      <c r="H69" s="109"/>
      <c r="I69" s="108"/>
      <c r="J69" s="100"/>
      <c r="K69" s="108"/>
      <c r="L69" s="109"/>
      <c r="M69" s="108"/>
      <c r="N69" s="109"/>
      <c r="O69" s="100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51" x14ac:dyDescent="0.2">
      <c r="A70" s="105" t="s">
        <v>182</v>
      </c>
      <c r="B70" s="154" t="s">
        <v>183</v>
      </c>
      <c r="C70" s="155" t="s">
        <v>78</v>
      </c>
      <c r="D70" s="135">
        <v>12</v>
      </c>
      <c r="E70" s="106"/>
      <c r="F70" s="124"/>
      <c r="G70" s="108"/>
      <c r="H70" s="100"/>
      <c r="I70" s="108"/>
      <c r="J70" s="100"/>
      <c r="K70" s="108"/>
      <c r="L70" s="109"/>
      <c r="M70" s="108"/>
      <c r="N70" s="109"/>
      <c r="O70" s="10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51" x14ac:dyDescent="0.2">
      <c r="A71" s="105" t="s">
        <v>184</v>
      </c>
      <c r="B71" s="154" t="s">
        <v>185</v>
      </c>
      <c r="C71" s="155" t="s">
        <v>78</v>
      </c>
      <c r="D71" s="185">
        <v>3</v>
      </c>
      <c r="E71" s="156"/>
      <c r="F71" s="124"/>
      <c r="G71" s="108"/>
      <c r="H71" s="109"/>
      <c r="I71" s="108"/>
      <c r="J71" s="109"/>
      <c r="K71" s="108"/>
      <c r="L71" s="109"/>
      <c r="M71" s="101"/>
      <c r="N71" s="109"/>
      <c r="O71" s="109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51" x14ac:dyDescent="0.2">
      <c r="A72" s="105" t="s">
        <v>186</v>
      </c>
      <c r="B72" s="154" t="s">
        <v>187</v>
      </c>
      <c r="C72" s="155" t="s">
        <v>78</v>
      </c>
      <c r="D72" s="185">
        <v>7</v>
      </c>
      <c r="E72" s="156"/>
      <c r="F72" s="124"/>
      <c r="G72" s="108"/>
      <c r="H72" s="109"/>
      <c r="I72" s="108"/>
      <c r="J72" s="109"/>
      <c r="K72" s="108"/>
      <c r="L72" s="109"/>
      <c r="M72" s="101"/>
      <c r="N72" s="109"/>
      <c r="O72" s="109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s="85" customFormat="1" ht="25.5" x14ac:dyDescent="0.2">
      <c r="A73" s="105" t="s">
        <v>188</v>
      </c>
      <c r="B73" s="104" t="s">
        <v>189</v>
      </c>
      <c r="C73" s="105" t="s">
        <v>78</v>
      </c>
      <c r="D73" s="150">
        <v>1</v>
      </c>
      <c r="E73" s="106"/>
      <c r="F73" s="124"/>
      <c r="G73" s="108"/>
      <c r="H73" s="100"/>
      <c r="I73" s="108"/>
      <c r="J73" s="109"/>
      <c r="K73" s="108"/>
      <c r="L73" s="109"/>
      <c r="M73" s="108"/>
      <c r="N73" s="109"/>
      <c r="O73" s="109"/>
      <c r="Q73" s="110"/>
    </row>
    <row r="74" spans="1:1024" s="85" customFormat="1" x14ac:dyDescent="0.2">
      <c r="A74" s="105" t="s">
        <v>190</v>
      </c>
      <c r="B74" s="104" t="s">
        <v>94</v>
      </c>
      <c r="C74" s="105" t="s">
        <v>78</v>
      </c>
      <c r="D74" s="150">
        <v>81</v>
      </c>
      <c r="E74" s="106"/>
      <c r="F74" s="124"/>
      <c r="G74" s="108"/>
      <c r="H74" s="100"/>
      <c r="I74" s="108"/>
      <c r="J74" s="109"/>
      <c r="K74" s="108"/>
      <c r="L74" s="109"/>
      <c r="M74" s="108"/>
      <c r="N74" s="109"/>
      <c r="O74" s="109"/>
      <c r="Q74" s="110"/>
    </row>
    <row r="75" spans="1:1024" x14ac:dyDescent="0.2">
      <c r="A75" s="105" t="s">
        <v>191</v>
      </c>
      <c r="B75" s="157" t="s">
        <v>192</v>
      </c>
      <c r="C75" s="105" t="s">
        <v>70</v>
      </c>
      <c r="D75" s="150">
        <v>1079.0999999999999</v>
      </c>
      <c r="E75" s="151"/>
      <c r="F75" s="124"/>
      <c r="G75" s="152"/>
      <c r="H75" s="100"/>
      <c r="I75" s="101"/>
      <c r="J75" s="109"/>
      <c r="K75" s="108"/>
      <c r="L75" s="109"/>
      <c r="M75" s="108"/>
      <c r="N75" s="109"/>
      <c r="O75" s="109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25.5" x14ac:dyDescent="0.2">
      <c r="A76" s="96">
        <v>4</v>
      </c>
      <c r="B76" s="127" t="s">
        <v>193</v>
      </c>
      <c r="C76" s="98"/>
      <c r="D76" s="184"/>
      <c r="E76" s="93"/>
      <c r="F76" s="128"/>
      <c r="G76" s="94"/>
      <c r="H76" s="129"/>
      <c r="I76" s="94"/>
      <c r="J76" s="129"/>
      <c r="K76" s="108"/>
      <c r="L76" s="109"/>
      <c r="M76" s="108"/>
      <c r="N76" s="109"/>
      <c r="O76" s="109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40.25" x14ac:dyDescent="0.2">
      <c r="A77" s="103" t="s">
        <v>194</v>
      </c>
      <c r="B77" s="104" t="s">
        <v>101</v>
      </c>
      <c r="C77" s="105" t="s">
        <v>102</v>
      </c>
      <c r="D77" s="130">
        <v>3890.4</v>
      </c>
      <c r="E77" s="106"/>
      <c r="F77" s="107"/>
      <c r="G77" s="108"/>
      <c r="H77" s="109"/>
      <c r="I77" s="108"/>
      <c r="J77" s="109"/>
      <c r="K77" s="108"/>
      <c r="L77" s="109"/>
      <c r="M77" s="108"/>
      <c r="N77" s="109"/>
      <c r="O77" s="109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51" x14ac:dyDescent="0.2">
      <c r="A78" s="103" t="s">
        <v>195</v>
      </c>
      <c r="B78" s="104" t="s">
        <v>104</v>
      </c>
      <c r="C78" s="105" t="s">
        <v>102</v>
      </c>
      <c r="D78" s="130">
        <v>1296.8</v>
      </c>
      <c r="E78" s="113"/>
      <c r="F78" s="107"/>
      <c r="G78" s="114"/>
      <c r="H78" s="109"/>
      <c r="I78" s="108"/>
      <c r="J78" s="109"/>
      <c r="K78" s="108"/>
      <c r="L78" s="109"/>
      <c r="M78" s="108"/>
      <c r="N78" s="109"/>
      <c r="O78" s="109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s="102" customFormat="1" ht="25.5" x14ac:dyDescent="0.2">
      <c r="A79" s="103" t="s">
        <v>196</v>
      </c>
      <c r="B79" s="104" t="s">
        <v>106</v>
      </c>
      <c r="C79" s="131" t="s">
        <v>107</v>
      </c>
      <c r="D79" s="135">
        <v>87</v>
      </c>
      <c r="E79" s="99"/>
      <c r="F79" s="124"/>
      <c r="G79" s="101"/>
      <c r="H79" s="100"/>
      <c r="I79" s="101"/>
      <c r="J79" s="100"/>
      <c r="K79" s="101"/>
      <c r="L79" s="100"/>
      <c r="M79" s="101"/>
      <c r="N79" s="100"/>
      <c r="O79" s="100"/>
      <c r="Q79" s="110"/>
    </row>
    <row r="80" spans="1:1024" ht="14.25" x14ac:dyDescent="0.2">
      <c r="A80" s="132" t="s">
        <v>197</v>
      </c>
      <c r="B80" s="133" t="s">
        <v>109</v>
      </c>
      <c r="C80" s="131" t="s">
        <v>107</v>
      </c>
      <c r="D80" s="135">
        <f>D79</f>
        <v>87</v>
      </c>
      <c r="E80" s="99"/>
      <c r="F80" s="100"/>
      <c r="G80" s="101"/>
      <c r="H80" s="100"/>
      <c r="I80" s="101"/>
      <c r="J80" s="100"/>
      <c r="K80" s="101"/>
      <c r="L80" s="100"/>
      <c r="M80" s="101"/>
      <c r="N80" s="100"/>
      <c r="O80" s="10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25.5" x14ac:dyDescent="0.2">
      <c r="A81" s="132" t="s">
        <v>198</v>
      </c>
      <c r="B81" s="104" t="s">
        <v>111</v>
      </c>
      <c r="C81" s="103" t="s">
        <v>102</v>
      </c>
      <c r="D81" s="130">
        <f>D79*0.3</f>
        <v>26.099999999999998</v>
      </c>
      <c r="E81" s="99"/>
      <c r="F81" s="100"/>
      <c r="G81" s="101"/>
      <c r="H81" s="100"/>
      <c r="I81" s="101"/>
      <c r="J81" s="100"/>
      <c r="K81" s="101"/>
      <c r="L81" s="100"/>
      <c r="M81" s="134"/>
      <c r="N81" s="100"/>
      <c r="O81" s="100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25.5" x14ac:dyDescent="0.2">
      <c r="A82" s="132" t="s">
        <v>199</v>
      </c>
      <c r="B82" s="133" t="s">
        <v>113</v>
      </c>
      <c r="C82" s="131" t="s">
        <v>114</v>
      </c>
      <c r="D82" s="135">
        <f>D79*0.2</f>
        <v>17.400000000000002</v>
      </c>
      <c r="E82" s="99"/>
      <c r="F82" s="100"/>
      <c r="G82" s="101"/>
      <c r="H82" s="100"/>
      <c r="I82" s="101"/>
      <c r="J82" s="100"/>
      <c r="K82" s="101"/>
      <c r="L82" s="100"/>
      <c r="M82" s="101"/>
      <c r="N82" s="100"/>
      <c r="O82" s="100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25.5" x14ac:dyDescent="0.2">
      <c r="A83" s="132" t="s">
        <v>200</v>
      </c>
      <c r="B83" s="133" t="s">
        <v>116</v>
      </c>
      <c r="C83" s="131" t="s">
        <v>114</v>
      </c>
      <c r="D83" s="135">
        <f>D79*0.1</f>
        <v>8.7000000000000011</v>
      </c>
      <c r="E83" s="99"/>
      <c r="F83" s="100"/>
      <c r="G83" s="101"/>
      <c r="H83" s="100"/>
      <c r="I83" s="101"/>
      <c r="J83" s="100"/>
      <c r="K83" s="101"/>
      <c r="L83" s="100"/>
      <c r="M83" s="101"/>
      <c r="N83" s="100"/>
      <c r="O83" s="100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8.25" x14ac:dyDescent="0.2">
      <c r="A84" s="103" t="s">
        <v>201</v>
      </c>
      <c r="B84" s="133" t="s">
        <v>144</v>
      </c>
      <c r="C84" s="131" t="s">
        <v>107</v>
      </c>
      <c r="D84" s="135">
        <v>1842.3</v>
      </c>
      <c r="E84" s="99"/>
      <c r="F84" s="100"/>
      <c r="G84" s="101"/>
      <c r="H84" s="100"/>
      <c r="I84" s="101"/>
      <c r="J84" s="100"/>
      <c r="K84" s="101"/>
      <c r="L84" s="100"/>
      <c r="M84" s="101"/>
      <c r="N84" s="100"/>
      <c r="O84" s="100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4.25" x14ac:dyDescent="0.2">
      <c r="A85" s="132" t="s">
        <v>202</v>
      </c>
      <c r="B85" s="133" t="s">
        <v>146</v>
      </c>
      <c r="C85" s="131" t="s">
        <v>107</v>
      </c>
      <c r="D85" s="135">
        <f>D84</f>
        <v>1842.3</v>
      </c>
      <c r="E85" s="99"/>
      <c r="F85" s="100"/>
      <c r="G85" s="101"/>
      <c r="H85" s="100"/>
      <c r="I85" s="101"/>
      <c r="J85" s="100"/>
      <c r="K85" s="101"/>
      <c r="L85" s="100"/>
      <c r="M85" s="101"/>
      <c r="N85" s="100"/>
      <c r="O85" s="100"/>
      <c r="P85"/>
      <c r="Q85" s="137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25.5" x14ac:dyDescent="0.2">
      <c r="A86" s="132" t="s">
        <v>203</v>
      </c>
      <c r="B86" s="104" t="s">
        <v>111</v>
      </c>
      <c r="C86" s="103" t="s">
        <v>102</v>
      </c>
      <c r="D86" s="130">
        <f>D84*0.3</f>
        <v>552.68999999999994</v>
      </c>
      <c r="E86" s="99"/>
      <c r="F86" s="100"/>
      <c r="G86" s="101"/>
      <c r="H86" s="100"/>
      <c r="I86" s="101"/>
      <c r="J86" s="100"/>
      <c r="K86" s="101"/>
      <c r="L86" s="100"/>
      <c r="M86" s="134"/>
      <c r="N86" s="100"/>
      <c r="O86" s="100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5.5" x14ac:dyDescent="0.2">
      <c r="A87" s="132" t="s">
        <v>204</v>
      </c>
      <c r="B87" s="133" t="s">
        <v>123</v>
      </c>
      <c r="C87" s="131" t="s">
        <v>114</v>
      </c>
      <c r="D87" s="135">
        <f>D84*0.15</f>
        <v>276.34499999999997</v>
      </c>
      <c r="E87" s="99"/>
      <c r="F87" s="100"/>
      <c r="G87" s="101"/>
      <c r="H87" s="100"/>
      <c r="I87" s="101"/>
      <c r="J87" s="100"/>
      <c r="K87" s="101"/>
      <c r="L87" s="100"/>
      <c r="M87" s="101"/>
      <c r="N87" s="100"/>
      <c r="O87" s="100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4.25" x14ac:dyDescent="0.2">
      <c r="A88" s="132" t="s">
        <v>205</v>
      </c>
      <c r="B88" s="104" t="s">
        <v>125</v>
      </c>
      <c r="C88" s="103" t="s">
        <v>102</v>
      </c>
      <c r="D88" s="130">
        <f>D84*0.05</f>
        <v>92.115000000000009</v>
      </c>
      <c r="E88" s="99"/>
      <c r="F88" s="100"/>
      <c r="G88" s="101"/>
      <c r="H88" s="100"/>
      <c r="I88" s="101"/>
      <c r="J88" s="100"/>
      <c r="K88" s="101"/>
      <c r="L88" s="100"/>
      <c r="M88" s="134"/>
      <c r="N88" s="100"/>
      <c r="O88" s="100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4.25" x14ac:dyDescent="0.2">
      <c r="A89" s="132" t="s">
        <v>206</v>
      </c>
      <c r="B89" s="104" t="s">
        <v>127</v>
      </c>
      <c r="C89" s="131" t="s">
        <v>107</v>
      </c>
      <c r="D89" s="130">
        <f>D84</f>
        <v>1842.3</v>
      </c>
      <c r="E89" s="99"/>
      <c r="F89" s="100"/>
      <c r="G89" s="101"/>
      <c r="H89" s="100"/>
      <c r="I89" s="101"/>
      <c r="J89" s="100"/>
      <c r="K89" s="101"/>
      <c r="L89" s="100"/>
      <c r="M89" s="134"/>
      <c r="N89" s="100"/>
      <c r="O89" s="100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4.25" x14ac:dyDescent="0.2">
      <c r="A90" s="132" t="s">
        <v>207</v>
      </c>
      <c r="B90" s="104" t="s">
        <v>129</v>
      </c>
      <c r="C90" s="131" t="s">
        <v>107</v>
      </c>
      <c r="D90" s="130">
        <f>D84</f>
        <v>1842.3</v>
      </c>
      <c r="E90" s="99"/>
      <c r="F90" s="100"/>
      <c r="G90" s="101"/>
      <c r="H90" s="100"/>
      <c r="I90" s="101"/>
      <c r="J90" s="100"/>
      <c r="K90" s="101"/>
      <c r="L90" s="100"/>
      <c r="M90" s="134"/>
      <c r="N90" s="100"/>
      <c r="O90" s="10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85" customFormat="1" ht="25.5" x14ac:dyDescent="0.2">
      <c r="A91" s="103" t="s">
        <v>208</v>
      </c>
      <c r="B91" s="104" t="s">
        <v>131</v>
      </c>
      <c r="C91" s="105" t="s">
        <v>132</v>
      </c>
      <c r="D91" s="130">
        <v>2.5</v>
      </c>
      <c r="E91" s="99"/>
      <c r="F91" s="124"/>
      <c r="G91" s="101"/>
      <c r="H91" s="100"/>
      <c r="I91" s="101"/>
      <c r="J91" s="100"/>
      <c r="K91" s="101"/>
      <c r="L91" s="100"/>
      <c r="M91" s="101"/>
      <c r="N91" s="100"/>
      <c r="O91" s="100"/>
      <c r="Q91" s="110"/>
    </row>
    <row r="92" spans="1:1024" s="102" customFormat="1" ht="14.25" x14ac:dyDescent="0.2">
      <c r="A92" s="132" t="s">
        <v>209</v>
      </c>
      <c r="B92" s="133" t="s">
        <v>134</v>
      </c>
      <c r="C92" s="131" t="s">
        <v>107</v>
      </c>
      <c r="D92" s="135">
        <f>D91</f>
        <v>2.5</v>
      </c>
      <c r="E92" s="99"/>
      <c r="F92" s="100"/>
      <c r="G92" s="101"/>
      <c r="H92" s="100"/>
      <c r="I92" s="101"/>
      <c r="J92" s="100"/>
      <c r="K92" s="101"/>
      <c r="L92" s="100"/>
      <c r="M92" s="101"/>
      <c r="N92" s="100"/>
      <c r="O92" s="100"/>
      <c r="Q92" s="110"/>
    </row>
    <row r="93" spans="1:1024" ht="25.5" x14ac:dyDescent="0.2">
      <c r="A93" s="132" t="s">
        <v>210</v>
      </c>
      <c r="B93" s="104" t="s">
        <v>136</v>
      </c>
      <c r="C93" s="103" t="s">
        <v>102</v>
      </c>
      <c r="D93" s="130">
        <f>D91*0.4</f>
        <v>1</v>
      </c>
      <c r="E93" s="99"/>
      <c r="F93" s="100"/>
      <c r="G93" s="101"/>
      <c r="H93" s="100"/>
      <c r="I93" s="101"/>
      <c r="J93" s="100"/>
      <c r="K93" s="101"/>
      <c r="L93" s="100"/>
      <c r="M93" s="134"/>
      <c r="N93" s="100"/>
      <c r="O93" s="100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5.5" x14ac:dyDescent="0.2">
      <c r="A94" s="132" t="s">
        <v>211</v>
      </c>
      <c r="B94" s="133" t="s">
        <v>138</v>
      </c>
      <c r="C94" s="131" t="s">
        <v>114</v>
      </c>
      <c r="D94" s="135">
        <f>D91*0.3</f>
        <v>0.75</v>
      </c>
      <c r="E94" s="99"/>
      <c r="F94" s="100"/>
      <c r="G94" s="101"/>
      <c r="H94" s="100"/>
      <c r="I94" s="101"/>
      <c r="J94" s="100"/>
      <c r="K94" s="101"/>
      <c r="L94" s="100"/>
      <c r="M94" s="101"/>
      <c r="N94" s="100"/>
      <c r="O94" s="100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25.5" x14ac:dyDescent="0.2">
      <c r="A95" s="132" t="s">
        <v>212</v>
      </c>
      <c r="B95" s="104" t="s">
        <v>140</v>
      </c>
      <c r="C95" s="103" t="s">
        <v>132</v>
      </c>
      <c r="D95" s="130">
        <f>D91</f>
        <v>2.5</v>
      </c>
      <c r="E95" s="136"/>
      <c r="F95" s="100"/>
      <c r="G95" s="101"/>
      <c r="H95" s="100"/>
      <c r="I95" s="101"/>
      <c r="J95" s="100"/>
      <c r="K95" s="101"/>
      <c r="L95" s="100"/>
      <c r="M95" s="101"/>
      <c r="N95" s="100"/>
      <c r="O95" s="100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25.5" x14ac:dyDescent="0.2">
      <c r="A96" s="132" t="s">
        <v>213</v>
      </c>
      <c r="B96" s="104" t="s">
        <v>142</v>
      </c>
      <c r="C96" s="103" t="s">
        <v>132</v>
      </c>
      <c r="D96" s="130">
        <f>D91</f>
        <v>2.5</v>
      </c>
      <c r="E96" s="136"/>
      <c r="F96" s="100"/>
      <c r="G96" s="101"/>
      <c r="H96" s="100"/>
      <c r="I96" s="101"/>
      <c r="J96" s="100"/>
      <c r="K96" s="101"/>
      <c r="L96" s="100"/>
      <c r="M96" s="101"/>
      <c r="N96" s="100"/>
      <c r="O96" s="100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s="85" customFormat="1" ht="25.5" x14ac:dyDescent="0.2">
      <c r="A97" s="103" t="s">
        <v>214</v>
      </c>
      <c r="B97" s="104" t="s">
        <v>153</v>
      </c>
      <c r="C97" s="105" t="s">
        <v>132</v>
      </c>
      <c r="D97" s="130">
        <v>1373</v>
      </c>
      <c r="E97" s="99"/>
      <c r="F97" s="124"/>
      <c r="G97" s="101"/>
      <c r="H97" s="100"/>
      <c r="I97" s="101"/>
      <c r="J97" s="100"/>
      <c r="K97" s="101"/>
      <c r="L97" s="100"/>
      <c r="M97" s="101"/>
      <c r="N97" s="100"/>
      <c r="O97" s="100"/>
      <c r="Q97" s="110"/>
    </row>
    <row r="98" spans="1:1024" s="102" customFormat="1" ht="14.25" x14ac:dyDescent="0.2">
      <c r="A98" s="138" t="s">
        <v>215</v>
      </c>
      <c r="B98" s="139" t="s">
        <v>155</v>
      </c>
      <c r="C98" s="140" t="s">
        <v>132</v>
      </c>
      <c r="D98" s="141">
        <f>D97</f>
        <v>1373</v>
      </c>
      <c r="E98" s="99"/>
      <c r="F98" s="100"/>
      <c r="G98" s="101"/>
      <c r="H98" s="100"/>
      <c r="I98" s="101"/>
      <c r="J98" s="100"/>
      <c r="K98" s="101"/>
      <c r="L98" s="100"/>
      <c r="M98" s="101"/>
      <c r="N98" s="100"/>
      <c r="O98" s="100"/>
      <c r="Q98" s="110"/>
    </row>
    <row r="99" spans="1:1024" ht="14.25" x14ac:dyDescent="0.2">
      <c r="A99" s="138" t="s">
        <v>216</v>
      </c>
      <c r="B99" s="142" t="s">
        <v>157</v>
      </c>
      <c r="C99" s="105" t="s">
        <v>132</v>
      </c>
      <c r="D99" s="185">
        <f>D97</f>
        <v>1373</v>
      </c>
      <c r="E99" s="99"/>
      <c r="F99" s="100"/>
      <c r="G99" s="101"/>
      <c r="H99" s="100"/>
      <c r="I99" s="101"/>
      <c r="J99" s="100"/>
      <c r="K99" s="101"/>
      <c r="L99" s="100"/>
      <c r="M99" s="101"/>
      <c r="N99" s="100"/>
      <c r="O99" s="100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4.25" x14ac:dyDescent="0.2">
      <c r="A100" s="138" t="s">
        <v>217</v>
      </c>
      <c r="B100" s="104" t="s">
        <v>159</v>
      </c>
      <c r="C100" s="105" t="s">
        <v>102</v>
      </c>
      <c r="D100" s="185">
        <f>D99*0.15</f>
        <v>205.95</v>
      </c>
      <c r="E100" s="99"/>
      <c r="F100" s="100"/>
      <c r="G100" s="101"/>
      <c r="H100" s="100"/>
      <c r="I100" s="101"/>
      <c r="J100" s="100"/>
      <c r="K100" s="101"/>
      <c r="L100" s="100"/>
      <c r="M100" s="101"/>
      <c r="N100" s="100"/>
      <c r="O100" s="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25.5" x14ac:dyDescent="0.2">
      <c r="A101" s="103" t="s">
        <v>218</v>
      </c>
      <c r="B101" s="104" t="s">
        <v>161</v>
      </c>
      <c r="C101" s="105" t="s">
        <v>78</v>
      </c>
      <c r="D101" s="130">
        <v>1</v>
      </c>
      <c r="E101" s="106"/>
      <c r="F101" s="100"/>
      <c r="G101" s="108"/>
      <c r="H101" s="109"/>
      <c r="I101" s="108"/>
      <c r="J101" s="109"/>
      <c r="K101" s="108"/>
      <c r="L101" s="109"/>
      <c r="M101" s="108"/>
      <c r="N101" s="109"/>
      <c r="O101" s="109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25.5" x14ac:dyDescent="0.2">
      <c r="A102" s="103" t="s">
        <v>219</v>
      </c>
      <c r="B102" s="104" t="s">
        <v>220</v>
      </c>
      <c r="C102" s="105" t="s">
        <v>70</v>
      </c>
      <c r="D102" s="130">
        <v>1</v>
      </c>
      <c r="E102" s="113"/>
      <c r="F102" s="100"/>
      <c r="G102" s="114"/>
      <c r="H102" s="100"/>
      <c r="I102" s="108"/>
      <c r="J102" s="109"/>
      <c r="K102" s="108"/>
      <c r="L102" s="109"/>
      <c r="M102" s="108"/>
      <c r="N102" s="109"/>
      <c r="O102" s="109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s="120" customFormat="1" ht="25.5" x14ac:dyDescent="0.2">
      <c r="A103" s="103" t="s">
        <v>221</v>
      </c>
      <c r="B103" s="104" t="s">
        <v>222</v>
      </c>
      <c r="C103" s="105" t="s">
        <v>70</v>
      </c>
      <c r="D103" s="130">
        <v>63</v>
      </c>
      <c r="E103" s="115"/>
      <c r="F103" s="100"/>
      <c r="G103" s="116"/>
      <c r="H103" s="117"/>
      <c r="I103" s="118"/>
      <c r="J103" s="119"/>
      <c r="K103" s="118"/>
      <c r="L103" s="119"/>
      <c r="M103" s="118"/>
      <c r="N103" s="119"/>
      <c r="O103" s="119"/>
      <c r="Q103" s="110"/>
    </row>
    <row r="104" spans="1:1024" x14ac:dyDescent="0.2">
      <c r="A104" s="158">
        <v>5</v>
      </c>
      <c r="B104" s="159" t="s">
        <v>223</v>
      </c>
      <c r="C104" s="105"/>
      <c r="D104" s="150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02" customFormat="1" ht="76.5" x14ac:dyDescent="0.2">
      <c r="A105" s="160" t="s">
        <v>224</v>
      </c>
      <c r="B105" s="161" t="s">
        <v>225</v>
      </c>
      <c r="C105" s="162" t="s">
        <v>78</v>
      </c>
      <c r="D105" s="187">
        <v>1</v>
      </c>
      <c r="E105" s="99"/>
      <c r="F105" s="100"/>
      <c r="G105" s="101"/>
      <c r="H105" s="100"/>
      <c r="I105" s="101"/>
      <c r="J105" s="100"/>
      <c r="K105" s="101"/>
      <c r="L105" s="100"/>
      <c r="M105" s="101"/>
      <c r="N105" s="100"/>
      <c r="O105" s="100"/>
      <c r="Q105" s="110"/>
    </row>
    <row r="106" spans="1:1024" s="170" customFormat="1" x14ac:dyDescent="0.2">
      <c r="A106" s="163"/>
      <c r="B106" s="76" t="s">
        <v>14</v>
      </c>
      <c r="C106" s="164"/>
      <c r="D106" s="188"/>
      <c r="E106" s="165"/>
      <c r="F106" s="166"/>
      <c r="G106" s="167"/>
      <c r="H106" s="168"/>
      <c r="I106" s="167"/>
      <c r="J106" s="168"/>
      <c r="K106" s="167">
        <f>SUM(K12:K105)</f>
        <v>0</v>
      </c>
      <c r="L106" s="168">
        <f>SUM(L12:L105)</f>
        <v>0</v>
      </c>
      <c r="M106" s="167">
        <f>SUM(M12:M105)</f>
        <v>0</v>
      </c>
      <c r="N106" s="168">
        <f>SUM(N12:N105)</f>
        <v>0</v>
      </c>
      <c r="O106" s="169">
        <f>SUM(O12:O105)</f>
        <v>0</v>
      </c>
    </row>
    <row r="107" spans="1:1024" x14ac:dyDescent="0.2">
      <c r="A107"/>
      <c r="B107"/>
      <c r="C107"/>
      <c r="D107" s="190"/>
      <c r="E107"/>
      <c r="F107"/>
      <c r="G107"/>
      <c r="H107"/>
      <c r="I107"/>
      <c r="J107" s="171" t="s">
        <v>266</v>
      </c>
      <c r="K107" s="172"/>
      <c r="L107" s="172"/>
      <c r="M107" s="172">
        <f>M106*0.05</f>
        <v>0</v>
      </c>
      <c r="N107" s="172"/>
      <c r="O107" s="173">
        <f>M107</f>
        <v>0</v>
      </c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">
      <c r="A108"/>
      <c r="B108"/>
      <c r="C108"/>
      <c r="D108" s="190"/>
      <c r="E108"/>
      <c r="F108"/>
      <c r="G108"/>
      <c r="H108"/>
      <c r="I108"/>
      <c r="J108" s="171" t="s">
        <v>226</v>
      </c>
      <c r="K108" s="174">
        <f>SUM(K106:K107)</f>
        <v>0</v>
      </c>
      <c r="L108" s="174">
        <f>SUM(L106:L107)</f>
        <v>0</v>
      </c>
      <c r="M108" s="174">
        <f>SUM(M106:M107)</f>
        <v>0</v>
      </c>
      <c r="N108" s="174">
        <f>SUM(N106:N107)</f>
        <v>0</v>
      </c>
      <c r="O108" s="175">
        <f>SUM(O106:O107)</f>
        <v>0</v>
      </c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">
      <c r="A109"/>
      <c r="B109"/>
      <c r="C109"/>
      <c r="D109" s="190"/>
      <c r="E109"/>
      <c r="F109"/>
      <c r="G109"/>
      <c r="H109"/>
      <c r="I109"/>
      <c r="J109" s="171"/>
      <c r="K109" s="176"/>
      <c r="L109" s="176"/>
      <c r="M109" s="176"/>
      <c r="N109" s="176"/>
      <c r="O109" s="177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">
      <c r="A110"/>
      <c r="B110" s="78" t="s">
        <v>18</v>
      </c>
      <c r="C110"/>
      <c r="D110" s="190"/>
      <c r="E110" s="35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s="36" customFormat="1" x14ac:dyDescent="0.2">
      <c r="A111" s="1"/>
      <c r="B111" s="2"/>
      <c r="C111" s="3"/>
      <c r="D111" s="189"/>
      <c r="E111" s="35"/>
      <c r="G111" s="37"/>
      <c r="H111" s="37"/>
      <c r="I111" s="37"/>
      <c r="J111" s="37"/>
      <c r="K111" s="37"/>
      <c r="L111" s="37"/>
      <c r="M111" s="37"/>
      <c r="N111" s="37"/>
      <c r="O111" s="4"/>
      <c r="P111" s="4"/>
      <c r="Q111" s="4"/>
    </row>
    <row r="112" spans="1:1024" s="36" customFormat="1" x14ac:dyDescent="0.2">
      <c r="A112" s="1"/>
      <c r="B112" s="78" t="s">
        <v>19</v>
      </c>
      <c r="C112" s="3"/>
      <c r="D112" s="189"/>
      <c r="E112" s="35"/>
      <c r="G112" s="37"/>
      <c r="H112" s="37"/>
      <c r="I112" s="37"/>
      <c r="J112" s="37"/>
      <c r="K112" s="37"/>
      <c r="L112" s="37"/>
      <c r="M112" s="37"/>
      <c r="N112" s="37"/>
      <c r="O112" s="4"/>
      <c r="P112" s="4"/>
      <c r="Q112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31:C40 IY31:IY40 SU31:SU40 ACQ31:ACQ40 C42:C53 IY42:IY53 SU42:SU53 ACQ42:ACQ53 C81:C90 IY81:IY90 SU81:SU90 ACQ81:ACQ90 C92:C96 IY92:IY96 SU92:SU96 ACQ92:ACQ96">
      <formula1>#REF!</formula1>
      <formula2>0</formula2>
    </dataValidation>
  </dataValidations>
  <pageMargins left="0.27569444444444402" right="0.35416666666666702" top="1.19027777777778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1-1
&amp;"Arial,Trekns"&amp;UŪDENSAPGĀDE Ū1 (APJOMS Nr.1, KALNA IELA LĪDZ LIEPU IELAI) UN SADZĪVES KANALIZĀCIJA K1 (APJOMS Nr.1, KALNA IELA LĪDZ AKAI K1-35).</oddHeader>
    <oddFooter>&amp;C&amp;8&amp;P&amp;R&amp;8&amp;D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04"/>
  <sheetViews>
    <sheetView topLeftCell="A82" zoomScaleNormal="100" workbookViewId="0">
      <selection activeCell="D22" sqref="D1:D104857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O100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102" customFormat="1" x14ac:dyDescent="0.2">
      <c r="A11" s="96">
        <v>1</v>
      </c>
      <c r="B11" s="97" t="s">
        <v>67</v>
      </c>
      <c r="C11" s="98"/>
      <c r="D11" s="184"/>
      <c r="E11" s="99"/>
      <c r="F11" s="100"/>
      <c r="G11" s="101"/>
      <c r="H11" s="100"/>
      <c r="I11" s="101"/>
      <c r="J11" s="100"/>
      <c r="K11" s="101"/>
      <c r="L11" s="100"/>
      <c r="M11" s="101"/>
      <c r="N11" s="100"/>
      <c r="O11" s="100"/>
    </row>
    <row r="12" spans="1:1024" ht="25.5" x14ac:dyDescent="0.2">
      <c r="A12" s="103" t="s">
        <v>68</v>
      </c>
      <c r="B12" s="104" t="s">
        <v>69</v>
      </c>
      <c r="C12" s="105" t="s">
        <v>70</v>
      </c>
      <c r="D12" s="150">
        <v>559.6</v>
      </c>
      <c r="E12" s="106"/>
      <c r="F12" s="107"/>
      <c r="G12" s="108"/>
      <c r="H12" s="100"/>
      <c r="I12" s="108"/>
      <c r="J12" s="109"/>
      <c r="K12" s="108"/>
      <c r="L12" s="109"/>
      <c r="M12" s="108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x14ac:dyDescent="0.2">
      <c r="A13" s="103" t="s">
        <v>71</v>
      </c>
      <c r="B13" s="104" t="s">
        <v>227</v>
      </c>
      <c r="C13" s="105" t="s">
        <v>70</v>
      </c>
      <c r="D13" s="150">
        <v>52.2</v>
      </c>
      <c r="E13" s="106"/>
      <c r="F13" s="107"/>
      <c r="G13" s="108"/>
      <c r="H13" s="100"/>
      <c r="I13" s="108"/>
      <c r="J13" s="109"/>
      <c r="K13" s="108"/>
      <c r="L13" s="109"/>
      <c r="M13" s="108"/>
      <c r="N13" s="109"/>
      <c r="O13" s="109"/>
      <c r="P13"/>
      <c r="Q13" s="11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5.5" x14ac:dyDescent="0.2">
      <c r="A14" s="103" t="s">
        <v>73</v>
      </c>
      <c r="B14" s="104" t="s">
        <v>72</v>
      </c>
      <c r="C14" s="105" t="s">
        <v>70</v>
      </c>
      <c r="D14" s="150">
        <v>511.1</v>
      </c>
      <c r="E14" s="106"/>
      <c r="F14" s="107"/>
      <c r="G14" s="108"/>
      <c r="H14" s="100"/>
      <c r="I14" s="108"/>
      <c r="J14" s="109"/>
      <c r="K14" s="108"/>
      <c r="L14" s="109"/>
      <c r="M14" s="108"/>
      <c r="N14" s="109"/>
      <c r="O14" s="109"/>
      <c r="P14"/>
      <c r="Q14" s="110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59" customFormat="1" ht="38.25" x14ac:dyDescent="0.2">
      <c r="A15" s="103" t="s">
        <v>76</v>
      </c>
      <c r="B15" s="111" t="s">
        <v>74</v>
      </c>
      <c r="C15" s="112" t="s">
        <v>75</v>
      </c>
      <c r="D15" s="135">
        <v>21</v>
      </c>
      <c r="E15" s="106"/>
      <c r="F15" s="107"/>
      <c r="G15" s="108"/>
      <c r="H15" s="100"/>
      <c r="I15" s="108"/>
      <c r="J15" s="109"/>
      <c r="K15" s="108"/>
      <c r="L15" s="109"/>
      <c r="M15" s="108"/>
      <c r="N15" s="109"/>
      <c r="O15" s="109"/>
      <c r="Q15" s="110"/>
    </row>
    <row r="16" spans="1:1024" x14ac:dyDescent="0.2">
      <c r="A16" s="103" t="s">
        <v>79</v>
      </c>
      <c r="B16" s="122" t="s">
        <v>228</v>
      </c>
      <c r="C16" s="123" t="s">
        <v>75</v>
      </c>
      <c r="D16" s="185">
        <v>3</v>
      </c>
      <c r="E16" s="113"/>
      <c r="F16" s="107"/>
      <c r="G16" s="114"/>
      <c r="H16" s="100"/>
      <c r="I16" s="108"/>
      <c r="J16" s="109"/>
      <c r="K16" s="108"/>
      <c r="L16" s="109"/>
      <c r="M16" s="108"/>
      <c r="N16" s="109"/>
      <c r="O16" s="109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">
      <c r="A17" s="103" t="s">
        <v>81</v>
      </c>
      <c r="B17" s="122" t="s">
        <v>229</v>
      </c>
      <c r="C17" s="123" t="s">
        <v>75</v>
      </c>
      <c r="D17" s="185">
        <v>1</v>
      </c>
      <c r="E17" s="113"/>
      <c r="F17" s="107"/>
      <c r="G17" s="114"/>
      <c r="H17" s="100"/>
      <c r="I17" s="108"/>
      <c r="J17" s="109"/>
      <c r="K17" s="108"/>
      <c r="L17" s="109"/>
      <c r="M17" s="108"/>
      <c r="N17" s="109"/>
      <c r="O17" s="109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">
      <c r="A18" s="103" t="s">
        <v>83</v>
      </c>
      <c r="B18" s="122" t="s">
        <v>230</v>
      </c>
      <c r="C18" s="123" t="s">
        <v>75</v>
      </c>
      <c r="D18" s="185">
        <v>2</v>
      </c>
      <c r="E18" s="113"/>
      <c r="F18" s="107"/>
      <c r="G18" s="114"/>
      <c r="H18" s="100"/>
      <c r="I18" s="108"/>
      <c r="J18" s="109"/>
      <c r="K18" s="108"/>
      <c r="L18" s="109"/>
      <c r="M18" s="108"/>
      <c r="N18" s="109"/>
      <c r="O18" s="109"/>
      <c r="P18"/>
      <c r="Q18" s="11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25.5" x14ac:dyDescent="0.2">
      <c r="A19" s="103" t="s">
        <v>85</v>
      </c>
      <c r="B19" s="104" t="s">
        <v>231</v>
      </c>
      <c r="C19" s="105" t="s">
        <v>78</v>
      </c>
      <c r="D19" s="150">
        <v>1</v>
      </c>
      <c r="E19" s="113"/>
      <c r="F19" s="107"/>
      <c r="G19" s="114"/>
      <c r="H19" s="100"/>
      <c r="I19" s="108"/>
      <c r="J19" s="109"/>
      <c r="K19" s="108"/>
      <c r="L19" s="109"/>
      <c r="M19" s="108"/>
      <c r="N19" s="109"/>
      <c r="O19" s="109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8.25" x14ac:dyDescent="0.2">
      <c r="A20" s="103" t="s">
        <v>87</v>
      </c>
      <c r="B20" s="104" t="s">
        <v>80</v>
      </c>
      <c r="C20" s="105" t="s">
        <v>78</v>
      </c>
      <c r="D20" s="150">
        <v>11</v>
      </c>
      <c r="E20" s="113"/>
      <c r="F20" s="107"/>
      <c r="G20" s="114"/>
      <c r="H20" s="100"/>
      <c r="I20" s="108"/>
      <c r="J20" s="109"/>
      <c r="K20" s="108"/>
      <c r="L20" s="109"/>
      <c r="M20" s="108"/>
      <c r="N20" s="109"/>
      <c r="O20" s="109"/>
      <c r="P20"/>
      <c r="Q20" s="11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8.25" x14ac:dyDescent="0.2">
      <c r="A21" s="103" t="s">
        <v>89</v>
      </c>
      <c r="B21" s="104" t="s">
        <v>232</v>
      </c>
      <c r="C21" s="105" t="s">
        <v>78</v>
      </c>
      <c r="D21" s="150">
        <v>1</v>
      </c>
      <c r="E21" s="113"/>
      <c r="F21" s="107"/>
      <c r="G21" s="114"/>
      <c r="H21" s="100"/>
      <c r="I21" s="108"/>
      <c r="J21" s="109"/>
      <c r="K21" s="108"/>
      <c r="L21" s="109"/>
      <c r="M21" s="108"/>
      <c r="N21" s="109"/>
      <c r="O21" s="109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">
      <c r="A22" s="103" t="s">
        <v>91</v>
      </c>
      <c r="B22" s="104" t="s">
        <v>82</v>
      </c>
      <c r="C22" s="105" t="s">
        <v>78</v>
      </c>
      <c r="D22" s="150">
        <v>11</v>
      </c>
      <c r="E22" s="113"/>
      <c r="F22" s="107"/>
      <c r="G22" s="114"/>
      <c r="H22" s="100"/>
      <c r="I22" s="108"/>
      <c r="J22" s="109"/>
      <c r="K22" s="108"/>
      <c r="L22" s="109"/>
      <c r="M22" s="108"/>
      <c r="N22" s="109"/>
      <c r="O22" s="109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5.5" x14ac:dyDescent="0.2">
      <c r="A23" s="103" t="s">
        <v>93</v>
      </c>
      <c r="B23" s="104" t="s">
        <v>84</v>
      </c>
      <c r="C23" s="105" t="s">
        <v>78</v>
      </c>
      <c r="D23" s="150">
        <v>5</v>
      </c>
      <c r="E23" s="113"/>
      <c r="F23" s="107"/>
      <c r="G23" s="114"/>
      <c r="H23" s="100"/>
      <c r="I23" s="108"/>
      <c r="J23" s="109"/>
      <c r="K23" s="108"/>
      <c r="L23" s="109"/>
      <c r="M23" s="108"/>
      <c r="N23" s="109"/>
      <c r="O23" s="109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59" customFormat="1" ht="51" x14ac:dyDescent="0.2">
      <c r="A24" s="103" t="s">
        <v>95</v>
      </c>
      <c r="B24" s="154" t="s">
        <v>233</v>
      </c>
      <c r="C24" s="155" t="s">
        <v>78</v>
      </c>
      <c r="D24" s="185">
        <v>3</v>
      </c>
      <c r="E24" s="156"/>
      <c r="F24" s="107"/>
      <c r="G24" s="108"/>
      <c r="H24" s="109"/>
      <c r="I24" s="108"/>
      <c r="J24" s="109"/>
      <c r="K24" s="108"/>
      <c r="L24" s="109"/>
      <c r="M24" s="101"/>
      <c r="N24" s="109"/>
      <c r="O24" s="109"/>
      <c r="Q24" s="110"/>
    </row>
    <row r="25" spans="1:1024" ht="51" x14ac:dyDescent="0.2">
      <c r="A25" s="103" t="s">
        <v>97</v>
      </c>
      <c r="B25" s="154" t="s">
        <v>234</v>
      </c>
      <c r="C25" s="155" t="s">
        <v>78</v>
      </c>
      <c r="D25" s="185">
        <v>1</v>
      </c>
      <c r="E25" s="156"/>
      <c r="F25" s="107"/>
      <c r="G25" s="108"/>
      <c r="H25" s="109"/>
      <c r="I25" s="108"/>
      <c r="J25" s="109"/>
      <c r="K25" s="108"/>
      <c r="L25" s="109"/>
      <c r="M25" s="101"/>
      <c r="N25" s="109"/>
      <c r="O25" s="109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103" t="s">
        <v>235</v>
      </c>
      <c r="B26" s="122" t="s">
        <v>92</v>
      </c>
      <c r="C26" s="123" t="s">
        <v>75</v>
      </c>
      <c r="D26" s="185">
        <v>9</v>
      </c>
      <c r="E26" s="113"/>
      <c r="F26" s="107"/>
      <c r="G26" s="114"/>
      <c r="H26" s="100"/>
      <c r="I26" s="108"/>
      <c r="J26" s="109"/>
      <c r="K26" s="108"/>
      <c r="L26" s="109"/>
      <c r="M26" s="108"/>
      <c r="N26" s="109"/>
      <c r="O26" s="109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">
      <c r="A27" s="103" t="s">
        <v>236</v>
      </c>
      <c r="B27" s="104" t="s">
        <v>94</v>
      </c>
      <c r="C27" s="105" t="s">
        <v>75</v>
      </c>
      <c r="D27" s="150">
        <v>9</v>
      </c>
      <c r="E27" s="106"/>
      <c r="F27" s="107"/>
      <c r="G27" s="114"/>
      <c r="H27" s="100"/>
      <c r="I27" s="108"/>
      <c r="J27" s="109"/>
      <c r="K27" s="108"/>
      <c r="L27" s="109"/>
      <c r="M27" s="108"/>
      <c r="N27" s="109"/>
      <c r="O27" s="109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5.5" x14ac:dyDescent="0.2">
      <c r="A28" s="103" t="s">
        <v>237</v>
      </c>
      <c r="B28" s="104" t="s">
        <v>96</v>
      </c>
      <c r="C28" s="105" t="s">
        <v>75</v>
      </c>
      <c r="D28" s="150">
        <v>18</v>
      </c>
      <c r="E28" s="106"/>
      <c r="F28" s="107"/>
      <c r="G28" s="108"/>
      <c r="H28" s="100"/>
      <c r="I28" s="108"/>
      <c r="J28" s="109"/>
      <c r="K28" s="108"/>
      <c r="L28" s="109"/>
      <c r="M28" s="108"/>
      <c r="N28" s="109"/>
      <c r="O28" s="109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59" customFormat="1" ht="25.5" x14ac:dyDescent="0.2">
      <c r="A29" s="103" t="s">
        <v>238</v>
      </c>
      <c r="B29" s="122" t="s">
        <v>98</v>
      </c>
      <c r="C29" s="123" t="s">
        <v>70</v>
      </c>
      <c r="D29" s="185">
        <v>1122.9000000000001</v>
      </c>
      <c r="E29" s="113"/>
      <c r="F29" s="107"/>
      <c r="G29" s="114"/>
      <c r="H29" s="100"/>
      <c r="I29" s="108"/>
      <c r="J29" s="109"/>
      <c r="K29" s="108"/>
      <c r="L29" s="109"/>
      <c r="M29" s="108"/>
      <c r="N29" s="109"/>
      <c r="O29" s="109"/>
      <c r="Q29" s="110"/>
    </row>
    <row r="30" spans="1:1024" ht="25.5" x14ac:dyDescent="0.2">
      <c r="A30" s="126">
        <v>2</v>
      </c>
      <c r="B30" s="127" t="s">
        <v>99</v>
      </c>
      <c r="C30" s="98"/>
      <c r="D30" s="184"/>
      <c r="E30" s="93"/>
      <c r="F30" s="128"/>
      <c r="G30" s="94"/>
      <c r="H30" s="129"/>
      <c r="I30" s="94"/>
      <c r="J30" s="129"/>
      <c r="K30" s="108"/>
      <c r="L30" s="109"/>
      <c r="M30" s="108"/>
      <c r="N30" s="109"/>
      <c r="O30" s="109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0.25" x14ac:dyDescent="0.2">
      <c r="A31" s="103" t="s">
        <v>100</v>
      </c>
      <c r="B31" s="104" t="s">
        <v>101</v>
      </c>
      <c r="C31" s="105" t="s">
        <v>102</v>
      </c>
      <c r="D31" s="130">
        <v>4048.34</v>
      </c>
      <c r="E31" s="106"/>
      <c r="F31" s="107"/>
      <c r="G31" s="108"/>
      <c r="H31" s="109"/>
      <c r="I31" s="108"/>
      <c r="J31" s="109"/>
      <c r="K31" s="108"/>
      <c r="L31" s="109"/>
      <c r="M31" s="108"/>
      <c r="N31" s="109"/>
      <c r="O31" s="109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51" x14ac:dyDescent="0.2">
      <c r="A32" s="103" t="s">
        <v>103</v>
      </c>
      <c r="B32" s="104" t="s">
        <v>104</v>
      </c>
      <c r="C32" s="105" t="s">
        <v>102</v>
      </c>
      <c r="D32" s="130">
        <v>1349.45</v>
      </c>
      <c r="E32" s="113"/>
      <c r="F32" s="107"/>
      <c r="G32" s="114"/>
      <c r="H32" s="109"/>
      <c r="I32" s="108"/>
      <c r="J32" s="109"/>
      <c r="K32" s="108"/>
      <c r="L32" s="109"/>
      <c r="M32" s="108"/>
      <c r="N32" s="109"/>
      <c r="O32" s="109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s="102" customFormat="1" ht="25.5" x14ac:dyDescent="0.2">
      <c r="A33" s="103" t="s">
        <v>105</v>
      </c>
      <c r="B33" s="104" t="s">
        <v>106</v>
      </c>
      <c r="C33" s="131" t="s">
        <v>107</v>
      </c>
      <c r="D33" s="135">
        <v>205.2</v>
      </c>
      <c r="E33" s="99"/>
      <c r="F33" s="124"/>
      <c r="G33" s="101"/>
      <c r="H33" s="100"/>
      <c r="I33" s="101"/>
      <c r="J33" s="100"/>
      <c r="K33" s="101"/>
      <c r="L33" s="100"/>
      <c r="M33" s="101"/>
      <c r="N33" s="100"/>
      <c r="O33" s="100"/>
      <c r="Q33" s="110"/>
    </row>
    <row r="34" spans="1:1024" ht="14.25" x14ac:dyDescent="0.2">
      <c r="A34" s="132" t="s">
        <v>108</v>
      </c>
      <c r="B34" s="133" t="s">
        <v>109</v>
      </c>
      <c r="C34" s="131" t="s">
        <v>107</v>
      </c>
      <c r="D34" s="135">
        <f>D33</f>
        <v>205.2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5.5" x14ac:dyDescent="0.2">
      <c r="A35" s="132" t="s">
        <v>110</v>
      </c>
      <c r="B35" s="104" t="s">
        <v>111</v>
      </c>
      <c r="C35" s="103" t="s">
        <v>102</v>
      </c>
      <c r="D35" s="130">
        <f>D33*0.3</f>
        <v>61.559999999999995</v>
      </c>
      <c r="E35" s="99"/>
      <c r="F35" s="100"/>
      <c r="G35" s="101"/>
      <c r="H35" s="100"/>
      <c r="I35" s="101"/>
      <c r="J35" s="100"/>
      <c r="K35" s="101"/>
      <c r="L35" s="100"/>
      <c r="M35" s="134"/>
      <c r="N35" s="100"/>
      <c r="O35" s="100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5.5" x14ac:dyDescent="0.2">
      <c r="A36" s="132" t="s">
        <v>112</v>
      </c>
      <c r="B36" s="133" t="s">
        <v>113</v>
      </c>
      <c r="C36" s="131" t="s">
        <v>114</v>
      </c>
      <c r="D36" s="135">
        <f>D33*0.2</f>
        <v>41.04</v>
      </c>
      <c r="E36" s="99"/>
      <c r="F36" s="100"/>
      <c r="G36" s="101"/>
      <c r="H36" s="100"/>
      <c r="I36" s="101"/>
      <c r="J36" s="100"/>
      <c r="K36" s="101"/>
      <c r="L36" s="100"/>
      <c r="M36" s="101"/>
      <c r="N36" s="100"/>
      <c r="O36" s="100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5.5" x14ac:dyDescent="0.2">
      <c r="A37" s="132" t="s">
        <v>115</v>
      </c>
      <c r="B37" s="133" t="s">
        <v>116</v>
      </c>
      <c r="C37" s="131" t="s">
        <v>114</v>
      </c>
      <c r="D37" s="135">
        <f>D33*0.1</f>
        <v>20.52</v>
      </c>
      <c r="E37" s="99"/>
      <c r="F37" s="100"/>
      <c r="G37" s="101"/>
      <c r="H37" s="100"/>
      <c r="I37" s="101"/>
      <c r="J37" s="100"/>
      <c r="K37" s="101"/>
      <c r="L37" s="100"/>
      <c r="M37" s="101"/>
      <c r="N37" s="100"/>
      <c r="O37" s="100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5.5" x14ac:dyDescent="0.2">
      <c r="A38" s="103" t="s">
        <v>117</v>
      </c>
      <c r="B38" s="133" t="s">
        <v>239</v>
      </c>
      <c r="C38" s="131" t="s">
        <v>107</v>
      </c>
      <c r="D38" s="135">
        <v>1101</v>
      </c>
      <c r="E38" s="99"/>
      <c r="F38" s="100"/>
      <c r="G38" s="101"/>
      <c r="H38" s="100"/>
      <c r="I38" s="101"/>
      <c r="J38" s="100"/>
      <c r="K38" s="101"/>
      <c r="L38" s="100"/>
      <c r="M38" s="101"/>
      <c r="N38" s="100"/>
      <c r="O38" s="100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4.25" x14ac:dyDescent="0.2">
      <c r="A39" s="132" t="s">
        <v>119</v>
      </c>
      <c r="B39" s="133" t="s">
        <v>240</v>
      </c>
      <c r="C39" s="131" t="s">
        <v>107</v>
      </c>
      <c r="D39" s="135">
        <f>D38</f>
        <v>1101</v>
      </c>
      <c r="E39" s="99"/>
      <c r="F39" s="100"/>
      <c r="G39" s="101"/>
      <c r="H39" s="100"/>
      <c r="I39" s="101"/>
      <c r="J39" s="100"/>
      <c r="K39" s="101"/>
      <c r="L39" s="100"/>
      <c r="M39" s="101"/>
      <c r="N39" s="100"/>
      <c r="O39" s="100"/>
      <c r="P39"/>
      <c r="Q39" s="13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5.5" x14ac:dyDescent="0.2">
      <c r="A40" s="132" t="s">
        <v>121</v>
      </c>
      <c r="B40" s="104" t="s">
        <v>111</v>
      </c>
      <c r="C40" s="103" t="s">
        <v>102</v>
      </c>
      <c r="D40" s="130">
        <f>D38*0.3</f>
        <v>330.3</v>
      </c>
      <c r="E40" s="99"/>
      <c r="F40" s="100"/>
      <c r="G40" s="101"/>
      <c r="H40" s="100"/>
      <c r="I40" s="101"/>
      <c r="J40" s="100"/>
      <c r="K40" s="101"/>
      <c r="L40" s="100"/>
      <c r="M40" s="134"/>
      <c r="N40" s="100"/>
      <c r="O40" s="10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25.5" x14ac:dyDescent="0.2">
      <c r="A41" s="132" t="s">
        <v>122</v>
      </c>
      <c r="B41" s="133" t="s">
        <v>123</v>
      </c>
      <c r="C41" s="131" t="s">
        <v>114</v>
      </c>
      <c r="D41" s="135">
        <f>D38*0.15</f>
        <v>165.15</v>
      </c>
      <c r="E41" s="99"/>
      <c r="F41" s="100"/>
      <c r="G41" s="101"/>
      <c r="H41" s="100"/>
      <c r="I41" s="101"/>
      <c r="J41" s="100"/>
      <c r="K41" s="101"/>
      <c r="L41" s="100"/>
      <c r="M41" s="101"/>
      <c r="N41" s="100"/>
      <c r="O41" s="100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4.25" x14ac:dyDescent="0.2">
      <c r="A42" s="132" t="s">
        <v>124</v>
      </c>
      <c r="B42" s="104" t="s">
        <v>125</v>
      </c>
      <c r="C42" s="103" t="s">
        <v>102</v>
      </c>
      <c r="D42" s="130">
        <f>D38*0.05</f>
        <v>55.050000000000004</v>
      </c>
      <c r="E42" s="99"/>
      <c r="F42" s="100"/>
      <c r="G42" s="101"/>
      <c r="H42" s="100"/>
      <c r="I42" s="101"/>
      <c r="J42" s="100"/>
      <c r="K42" s="101"/>
      <c r="L42" s="100"/>
      <c r="M42" s="134"/>
      <c r="N42" s="100"/>
      <c r="O42" s="100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x14ac:dyDescent="0.2">
      <c r="A43" s="132" t="s">
        <v>126</v>
      </c>
      <c r="B43" s="104" t="s">
        <v>127</v>
      </c>
      <c r="C43" s="131" t="s">
        <v>107</v>
      </c>
      <c r="D43" s="130">
        <f>D38</f>
        <v>1101</v>
      </c>
      <c r="E43" s="99"/>
      <c r="F43" s="100"/>
      <c r="G43" s="101"/>
      <c r="H43" s="100"/>
      <c r="I43" s="101"/>
      <c r="J43" s="100"/>
      <c r="K43" s="101"/>
      <c r="L43" s="100"/>
      <c r="M43" s="134"/>
      <c r="N43" s="100"/>
      <c r="O43" s="100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4.25" x14ac:dyDescent="0.2">
      <c r="A44" s="132" t="s">
        <v>128</v>
      </c>
      <c r="B44" s="104" t="s">
        <v>129</v>
      </c>
      <c r="C44" s="131" t="s">
        <v>107</v>
      </c>
      <c r="D44" s="130">
        <f>D38</f>
        <v>1101</v>
      </c>
      <c r="E44" s="99"/>
      <c r="F44" s="100"/>
      <c r="G44" s="101"/>
      <c r="H44" s="100"/>
      <c r="I44" s="101"/>
      <c r="J44" s="100"/>
      <c r="K44" s="101"/>
      <c r="L44" s="100"/>
      <c r="M44" s="134"/>
      <c r="N44" s="100"/>
      <c r="O44" s="100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s="85" customFormat="1" ht="25.5" x14ac:dyDescent="0.2">
      <c r="A45" s="103" t="s">
        <v>130</v>
      </c>
      <c r="B45" s="104" t="s">
        <v>153</v>
      </c>
      <c r="C45" s="105" t="s">
        <v>132</v>
      </c>
      <c r="D45" s="130">
        <v>96.2</v>
      </c>
      <c r="E45" s="99"/>
      <c r="F45" s="124"/>
      <c r="G45" s="101"/>
      <c r="H45" s="100"/>
      <c r="I45" s="101"/>
      <c r="J45" s="100"/>
      <c r="K45" s="101"/>
      <c r="L45" s="100"/>
      <c r="M45" s="101"/>
      <c r="N45" s="100"/>
      <c r="O45" s="100"/>
      <c r="Q45" s="110"/>
    </row>
    <row r="46" spans="1:1024" s="102" customFormat="1" ht="14.25" x14ac:dyDescent="0.2">
      <c r="A46" s="138" t="s">
        <v>133</v>
      </c>
      <c r="B46" s="139" t="s">
        <v>155</v>
      </c>
      <c r="C46" s="140" t="s">
        <v>132</v>
      </c>
      <c r="D46" s="141">
        <f>D45</f>
        <v>96.2</v>
      </c>
      <c r="E46" s="99"/>
      <c r="F46" s="100"/>
      <c r="G46" s="101"/>
      <c r="H46" s="100"/>
      <c r="I46" s="101"/>
      <c r="J46" s="100"/>
      <c r="K46" s="101"/>
      <c r="L46" s="100"/>
      <c r="M46" s="101"/>
      <c r="N46" s="100"/>
      <c r="O46" s="100"/>
      <c r="Q46" s="110"/>
    </row>
    <row r="47" spans="1:1024" ht="14.25" x14ac:dyDescent="0.2">
      <c r="A47" s="138" t="s">
        <v>135</v>
      </c>
      <c r="B47" s="142" t="s">
        <v>157</v>
      </c>
      <c r="C47" s="105" t="s">
        <v>132</v>
      </c>
      <c r="D47" s="185">
        <f>D45</f>
        <v>96.2</v>
      </c>
      <c r="E47" s="99"/>
      <c r="F47" s="100"/>
      <c r="G47" s="101"/>
      <c r="H47" s="100"/>
      <c r="I47" s="101"/>
      <c r="J47" s="100"/>
      <c r="K47" s="101"/>
      <c r="L47" s="100"/>
      <c r="M47" s="101"/>
      <c r="N47" s="100"/>
      <c r="O47" s="100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4.25" x14ac:dyDescent="0.2">
      <c r="A48" s="138" t="s">
        <v>137</v>
      </c>
      <c r="B48" s="104" t="s">
        <v>159</v>
      </c>
      <c r="C48" s="105" t="s">
        <v>102</v>
      </c>
      <c r="D48" s="185">
        <f>D47*0.15</f>
        <v>14.43</v>
      </c>
      <c r="E48" s="99"/>
      <c r="F48" s="100"/>
      <c r="G48" s="101"/>
      <c r="H48" s="100"/>
      <c r="I48" s="101"/>
      <c r="J48" s="100"/>
      <c r="K48" s="101"/>
      <c r="L48" s="100"/>
      <c r="M48" s="101"/>
      <c r="N48" s="100"/>
      <c r="O48" s="100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5.5" x14ac:dyDescent="0.2">
      <c r="A49" s="103" t="s">
        <v>143</v>
      </c>
      <c r="B49" s="104" t="s">
        <v>161</v>
      </c>
      <c r="C49" s="105" t="s">
        <v>78</v>
      </c>
      <c r="D49" s="130">
        <v>1</v>
      </c>
      <c r="E49" s="106"/>
      <c r="F49" s="100"/>
      <c r="G49" s="108"/>
      <c r="H49" s="109"/>
      <c r="I49" s="108"/>
      <c r="J49" s="109"/>
      <c r="K49" s="108"/>
      <c r="L49" s="109"/>
      <c r="M49" s="108"/>
      <c r="N49" s="109"/>
      <c r="O49" s="10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5.5" x14ac:dyDescent="0.2">
      <c r="A50" s="103" t="s">
        <v>152</v>
      </c>
      <c r="B50" s="104" t="s">
        <v>163</v>
      </c>
      <c r="C50" s="105" t="s">
        <v>75</v>
      </c>
      <c r="D50" s="130">
        <v>8</v>
      </c>
      <c r="E50" s="99"/>
      <c r="F50" s="100"/>
      <c r="G50" s="108"/>
      <c r="H50" s="100"/>
      <c r="I50" s="101"/>
      <c r="J50" s="109"/>
      <c r="K50" s="108"/>
      <c r="L50" s="109"/>
      <c r="M50" s="108"/>
      <c r="N50" s="109"/>
      <c r="O50" s="109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">
      <c r="A51" s="143">
        <v>3</v>
      </c>
      <c r="B51" s="144" t="s">
        <v>164</v>
      </c>
      <c r="C51" s="145"/>
      <c r="D51" s="186"/>
      <c r="E51" s="146"/>
      <c r="F51" s="124"/>
      <c r="G51" s="147"/>
      <c r="H51" s="148"/>
      <c r="I51" s="147"/>
      <c r="J51" s="129"/>
      <c r="K51" s="94"/>
      <c r="L51" s="129"/>
      <c r="M51" s="94"/>
      <c r="N51" s="129"/>
      <c r="O51" s="149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5.5" x14ac:dyDescent="0.2">
      <c r="A52" s="105" t="s">
        <v>165</v>
      </c>
      <c r="B52" s="104" t="s">
        <v>166</v>
      </c>
      <c r="C52" s="105" t="s">
        <v>70</v>
      </c>
      <c r="D52" s="150">
        <v>482.2</v>
      </c>
      <c r="E52" s="151"/>
      <c r="F52" s="124"/>
      <c r="G52" s="152"/>
      <c r="H52" s="100"/>
      <c r="I52" s="101"/>
      <c r="J52" s="109"/>
      <c r="K52" s="108"/>
      <c r="L52" s="109"/>
      <c r="M52" s="101"/>
      <c r="N52" s="109"/>
      <c r="O52" s="109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25.5" x14ac:dyDescent="0.2">
      <c r="A53" s="105" t="s">
        <v>167</v>
      </c>
      <c r="B53" s="104" t="s">
        <v>168</v>
      </c>
      <c r="C53" s="105" t="s">
        <v>70</v>
      </c>
      <c r="D53" s="150">
        <v>101.8</v>
      </c>
      <c r="E53" s="151"/>
      <c r="F53" s="124"/>
      <c r="G53" s="152"/>
      <c r="H53" s="100"/>
      <c r="I53" s="101"/>
      <c r="J53" s="109"/>
      <c r="K53" s="108"/>
      <c r="L53" s="109"/>
      <c r="M53" s="101"/>
      <c r="N53" s="109"/>
      <c r="O53" s="109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5.5" x14ac:dyDescent="0.2">
      <c r="A54" s="105" t="s">
        <v>169</v>
      </c>
      <c r="B54" s="104" t="s">
        <v>241</v>
      </c>
      <c r="C54" s="105" t="s">
        <v>70</v>
      </c>
      <c r="D54" s="150">
        <v>9.9</v>
      </c>
      <c r="E54" s="151"/>
      <c r="F54" s="124"/>
      <c r="G54" s="152"/>
      <c r="H54" s="100"/>
      <c r="I54" s="101"/>
      <c r="J54" s="109"/>
      <c r="K54" s="108"/>
      <c r="L54" s="109"/>
      <c r="M54" s="101"/>
      <c r="N54" s="109"/>
      <c r="O54" s="109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5.5" x14ac:dyDescent="0.2">
      <c r="A55" s="105" t="s">
        <v>170</v>
      </c>
      <c r="B55" s="104" t="s">
        <v>242</v>
      </c>
      <c r="C55" s="105" t="s">
        <v>70</v>
      </c>
      <c r="D55" s="150">
        <v>166.8</v>
      </c>
      <c r="E55" s="151"/>
      <c r="F55" s="124"/>
      <c r="G55" s="152"/>
      <c r="H55" s="100"/>
      <c r="I55" s="101"/>
      <c r="J55" s="109"/>
      <c r="K55" s="108"/>
      <c r="L55" s="109"/>
      <c r="M55" s="101"/>
      <c r="N55" s="109"/>
      <c r="O55" s="109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">
      <c r="A56" s="105" t="s">
        <v>172</v>
      </c>
      <c r="B56" s="104" t="s">
        <v>243</v>
      </c>
      <c r="C56" s="105" t="s">
        <v>75</v>
      </c>
      <c r="D56" s="150">
        <v>6</v>
      </c>
      <c r="E56" s="106"/>
      <c r="F56" s="124"/>
      <c r="G56" s="108"/>
      <c r="H56" s="100"/>
      <c r="I56" s="108"/>
      <c r="J56" s="109"/>
      <c r="K56" s="108"/>
      <c r="L56" s="109"/>
      <c r="M56" s="108"/>
      <c r="N56" s="109"/>
      <c r="O56" s="109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s="59" customFormat="1" x14ac:dyDescent="0.2">
      <c r="A57" s="105" t="s">
        <v>174</v>
      </c>
      <c r="B57" s="122" t="s">
        <v>92</v>
      </c>
      <c r="C57" s="123" t="s">
        <v>75</v>
      </c>
      <c r="D57" s="185">
        <v>73</v>
      </c>
      <c r="E57" s="113"/>
      <c r="F57" s="124"/>
      <c r="G57" s="114"/>
      <c r="H57" s="100"/>
      <c r="I57" s="108"/>
      <c r="J57" s="109"/>
      <c r="K57" s="108"/>
      <c r="L57" s="109"/>
      <c r="M57" s="108"/>
      <c r="N57" s="109"/>
      <c r="O57" s="109"/>
      <c r="Q57" s="110"/>
    </row>
    <row r="58" spans="1:1024" s="102" customFormat="1" ht="25.5" x14ac:dyDescent="0.2">
      <c r="A58" s="105" t="s">
        <v>176</v>
      </c>
      <c r="B58" s="122" t="s">
        <v>171</v>
      </c>
      <c r="C58" s="123" t="s">
        <v>78</v>
      </c>
      <c r="D58" s="185">
        <v>7</v>
      </c>
      <c r="E58" s="151"/>
      <c r="F58" s="124"/>
      <c r="G58" s="152"/>
      <c r="H58" s="100"/>
      <c r="I58" s="101"/>
      <c r="J58" s="100"/>
      <c r="K58" s="101"/>
      <c r="L58" s="100"/>
      <c r="M58" s="101"/>
      <c r="N58" s="100"/>
      <c r="O58" s="109"/>
      <c r="Q58" s="110"/>
    </row>
    <row r="59" spans="1:1024" ht="25.5" x14ac:dyDescent="0.2">
      <c r="A59" s="105" t="s">
        <v>178</v>
      </c>
      <c r="B59" s="122" t="s">
        <v>173</v>
      </c>
      <c r="C59" s="123" t="s">
        <v>78</v>
      </c>
      <c r="D59" s="185">
        <v>3</v>
      </c>
      <c r="E59" s="151"/>
      <c r="F59" s="124"/>
      <c r="G59" s="152"/>
      <c r="H59" s="100"/>
      <c r="I59" s="101"/>
      <c r="J59" s="100"/>
      <c r="K59" s="101"/>
      <c r="L59" s="100"/>
      <c r="M59" s="101"/>
      <c r="N59" s="100"/>
      <c r="O59" s="100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5.5" x14ac:dyDescent="0.2">
      <c r="A60" s="105" t="s">
        <v>180</v>
      </c>
      <c r="B60" s="122" t="s">
        <v>175</v>
      </c>
      <c r="C60" s="123" t="s">
        <v>78</v>
      </c>
      <c r="D60" s="185">
        <v>4</v>
      </c>
      <c r="E60" s="151"/>
      <c r="F60" s="124"/>
      <c r="G60" s="152"/>
      <c r="H60" s="100"/>
      <c r="I60" s="101"/>
      <c r="J60" s="100"/>
      <c r="K60" s="101"/>
      <c r="L60" s="100"/>
      <c r="M60" s="101"/>
      <c r="N60" s="100"/>
      <c r="O60" s="10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5.5" x14ac:dyDescent="0.2">
      <c r="A61" s="105" t="s">
        <v>182</v>
      </c>
      <c r="B61" s="153" t="s">
        <v>177</v>
      </c>
      <c r="C61" s="105" t="s">
        <v>78</v>
      </c>
      <c r="D61" s="150">
        <v>20</v>
      </c>
      <c r="E61" s="151"/>
      <c r="F61" s="124"/>
      <c r="G61" s="152"/>
      <c r="H61" s="100"/>
      <c r="I61" s="101"/>
      <c r="J61" s="100"/>
      <c r="K61" s="101"/>
      <c r="L61" s="100"/>
      <c r="M61" s="101"/>
      <c r="N61" s="100"/>
      <c r="O61" s="100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s="59" customFormat="1" ht="63.75" x14ac:dyDescent="0.2">
      <c r="A62" s="105" t="s">
        <v>184</v>
      </c>
      <c r="B62" s="111" t="s">
        <v>179</v>
      </c>
      <c r="C62" s="112" t="s">
        <v>78</v>
      </c>
      <c r="D62" s="135">
        <v>10</v>
      </c>
      <c r="E62" s="106"/>
      <c r="F62" s="124"/>
      <c r="G62" s="108"/>
      <c r="H62" s="100"/>
      <c r="I62" s="108"/>
      <c r="J62" s="100"/>
      <c r="K62" s="108"/>
      <c r="L62" s="109"/>
      <c r="M62" s="108"/>
      <c r="N62" s="109"/>
      <c r="O62" s="100"/>
      <c r="Q62" s="110"/>
    </row>
    <row r="63" spans="1:1024" ht="51" x14ac:dyDescent="0.2">
      <c r="A63" s="105" t="s">
        <v>186</v>
      </c>
      <c r="B63" s="154" t="s">
        <v>181</v>
      </c>
      <c r="C63" s="155" t="s">
        <v>78</v>
      </c>
      <c r="D63" s="135">
        <v>2</v>
      </c>
      <c r="E63" s="106"/>
      <c r="F63" s="124"/>
      <c r="G63" s="108"/>
      <c r="H63" s="109"/>
      <c r="I63" s="108"/>
      <c r="J63" s="100"/>
      <c r="K63" s="108"/>
      <c r="L63" s="109"/>
      <c r="M63" s="108"/>
      <c r="N63" s="109"/>
      <c r="O63" s="100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51" x14ac:dyDescent="0.2">
      <c r="A64" s="105" t="s">
        <v>188</v>
      </c>
      <c r="B64" s="154" t="s">
        <v>183</v>
      </c>
      <c r="C64" s="155" t="s">
        <v>78</v>
      </c>
      <c r="D64" s="135">
        <v>3</v>
      </c>
      <c r="E64" s="106"/>
      <c r="F64" s="124"/>
      <c r="G64" s="108"/>
      <c r="H64" s="100"/>
      <c r="I64" s="108"/>
      <c r="J64" s="100"/>
      <c r="K64" s="108"/>
      <c r="L64" s="109"/>
      <c r="M64" s="108"/>
      <c r="N64" s="109"/>
      <c r="O64" s="100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1" x14ac:dyDescent="0.2">
      <c r="A65" s="105" t="s">
        <v>190</v>
      </c>
      <c r="B65" s="154" t="s">
        <v>185</v>
      </c>
      <c r="C65" s="155" t="s">
        <v>78</v>
      </c>
      <c r="D65" s="185">
        <v>1</v>
      </c>
      <c r="E65" s="156"/>
      <c r="F65" s="124"/>
      <c r="G65" s="108"/>
      <c r="H65" s="109"/>
      <c r="I65" s="108"/>
      <c r="J65" s="109"/>
      <c r="K65" s="108"/>
      <c r="L65" s="109"/>
      <c r="M65" s="101"/>
      <c r="N65" s="109"/>
      <c r="O65" s="109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51" x14ac:dyDescent="0.2">
      <c r="A66" s="105" t="s">
        <v>191</v>
      </c>
      <c r="B66" s="154" t="s">
        <v>187</v>
      </c>
      <c r="C66" s="155" t="s">
        <v>78</v>
      </c>
      <c r="D66" s="185">
        <v>18</v>
      </c>
      <c r="E66" s="156"/>
      <c r="F66" s="124"/>
      <c r="G66" s="108"/>
      <c r="H66" s="109"/>
      <c r="I66" s="108"/>
      <c r="J66" s="109"/>
      <c r="K66" s="108"/>
      <c r="L66" s="109"/>
      <c r="M66" s="101"/>
      <c r="N66" s="109"/>
      <c r="O66" s="109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63.75" x14ac:dyDescent="0.2">
      <c r="A67" s="105" t="s">
        <v>244</v>
      </c>
      <c r="B67" s="154" t="s">
        <v>245</v>
      </c>
      <c r="C67" s="155" t="s">
        <v>78</v>
      </c>
      <c r="D67" s="185">
        <v>1</v>
      </c>
      <c r="E67" s="156"/>
      <c r="F67" s="124"/>
      <c r="G67" s="108"/>
      <c r="H67" s="109"/>
      <c r="I67" s="108"/>
      <c r="J67" s="109"/>
      <c r="K67" s="108"/>
      <c r="L67" s="109"/>
      <c r="M67" s="101"/>
      <c r="N67" s="109"/>
      <c r="O67" s="109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38.25" x14ac:dyDescent="0.2">
      <c r="A68" s="105" t="s">
        <v>246</v>
      </c>
      <c r="B68" s="133" t="s">
        <v>247</v>
      </c>
      <c r="C68" s="155" t="s">
        <v>78</v>
      </c>
      <c r="D68" s="185">
        <v>2</v>
      </c>
      <c r="E68" s="156"/>
      <c r="F68" s="124"/>
      <c r="G68" s="108"/>
      <c r="H68" s="109"/>
      <c r="I68" s="108"/>
      <c r="J68" s="109"/>
      <c r="K68" s="108"/>
      <c r="L68" s="109"/>
      <c r="M68" s="101"/>
      <c r="N68" s="109"/>
      <c r="O68" s="109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85" customFormat="1" ht="25.5" x14ac:dyDescent="0.2">
      <c r="A69" s="105" t="s">
        <v>248</v>
      </c>
      <c r="B69" s="104" t="s">
        <v>189</v>
      </c>
      <c r="C69" s="105" t="s">
        <v>78</v>
      </c>
      <c r="D69" s="150">
        <v>1</v>
      </c>
      <c r="E69" s="106"/>
      <c r="F69" s="124"/>
      <c r="G69" s="108"/>
      <c r="H69" s="100"/>
      <c r="I69" s="108"/>
      <c r="J69" s="109"/>
      <c r="K69" s="108"/>
      <c r="L69" s="109"/>
      <c r="M69" s="108"/>
      <c r="N69" s="109"/>
      <c r="O69" s="109"/>
      <c r="Q69" s="110"/>
    </row>
    <row r="70" spans="1:1024" s="85" customFormat="1" x14ac:dyDescent="0.2">
      <c r="A70" s="105" t="s">
        <v>249</v>
      </c>
      <c r="B70" s="104" t="s">
        <v>94</v>
      </c>
      <c r="C70" s="105" t="s">
        <v>78</v>
      </c>
      <c r="D70" s="150">
        <v>2</v>
      </c>
      <c r="E70" s="106"/>
      <c r="F70" s="124"/>
      <c r="G70" s="108"/>
      <c r="H70" s="100"/>
      <c r="I70" s="108"/>
      <c r="J70" s="109"/>
      <c r="K70" s="108"/>
      <c r="L70" s="109"/>
      <c r="M70" s="108"/>
      <c r="N70" s="109"/>
      <c r="O70" s="109"/>
      <c r="Q70" s="110"/>
    </row>
    <row r="71" spans="1:1024" x14ac:dyDescent="0.2">
      <c r="A71" s="105" t="s">
        <v>250</v>
      </c>
      <c r="B71" s="157" t="s">
        <v>192</v>
      </c>
      <c r="C71" s="105" t="s">
        <v>70</v>
      </c>
      <c r="D71" s="150">
        <v>593.9</v>
      </c>
      <c r="E71" s="151"/>
      <c r="F71" s="124"/>
      <c r="G71" s="152"/>
      <c r="H71" s="100"/>
      <c r="I71" s="101"/>
      <c r="J71" s="109"/>
      <c r="K71" s="108"/>
      <c r="L71" s="109"/>
      <c r="M71" s="108"/>
      <c r="N71" s="109"/>
      <c r="O71" s="109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s="59" customFormat="1" x14ac:dyDescent="0.2">
      <c r="A72" s="105" t="s">
        <v>251</v>
      </c>
      <c r="B72" s="122" t="s">
        <v>252</v>
      </c>
      <c r="C72" s="123" t="s">
        <v>70</v>
      </c>
      <c r="D72" s="185">
        <v>166.8</v>
      </c>
      <c r="E72" s="113"/>
      <c r="F72" s="124"/>
      <c r="G72" s="114"/>
      <c r="H72" s="100"/>
      <c r="I72" s="108"/>
      <c r="J72" s="109"/>
      <c r="K72" s="108"/>
      <c r="L72" s="109"/>
      <c r="M72" s="108"/>
      <c r="N72" s="109"/>
      <c r="O72" s="109"/>
      <c r="Q72" s="110"/>
    </row>
    <row r="73" spans="1:1024" ht="25.5" x14ac:dyDescent="0.2">
      <c r="A73" s="96">
        <v>4</v>
      </c>
      <c r="B73" s="127" t="s">
        <v>193</v>
      </c>
      <c r="C73" s="98"/>
      <c r="D73" s="184"/>
      <c r="E73" s="93"/>
      <c r="F73" s="128"/>
      <c r="G73" s="94"/>
      <c r="H73" s="129"/>
      <c r="I73" s="94"/>
      <c r="J73" s="129"/>
      <c r="K73" s="108"/>
      <c r="L73" s="109"/>
      <c r="M73" s="108"/>
      <c r="N73" s="109"/>
      <c r="O73" s="109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40.25" x14ac:dyDescent="0.2">
      <c r="A74" s="103" t="s">
        <v>194</v>
      </c>
      <c r="B74" s="104" t="s">
        <v>101</v>
      </c>
      <c r="C74" s="105" t="s">
        <v>102</v>
      </c>
      <c r="D74" s="130">
        <v>2742.5</v>
      </c>
      <c r="E74" s="106"/>
      <c r="F74" s="107"/>
      <c r="G74" s="108"/>
      <c r="H74" s="109"/>
      <c r="I74" s="108"/>
      <c r="J74" s="109"/>
      <c r="K74" s="108"/>
      <c r="L74" s="109"/>
      <c r="M74" s="108"/>
      <c r="N74" s="109"/>
      <c r="O74" s="109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51" x14ac:dyDescent="0.2">
      <c r="A75" s="103" t="s">
        <v>195</v>
      </c>
      <c r="B75" s="104" t="s">
        <v>104</v>
      </c>
      <c r="C75" s="105" t="s">
        <v>102</v>
      </c>
      <c r="D75" s="130">
        <v>914.2</v>
      </c>
      <c r="E75" s="113"/>
      <c r="F75" s="107"/>
      <c r="G75" s="114"/>
      <c r="H75" s="109"/>
      <c r="I75" s="108"/>
      <c r="J75" s="109"/>
      <c r="K75" s="108"/>
      <c r="L75" s="109"/>
      <c r="M75" s="108"/>
      <c r="N75" s="109"/>
      <c r="O75" s="109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102" customFormat="1" ht="25.5" x14ac:dyDescent="0.2">
      <c r="A76" s="103" t="s">
        <v>196</v>
      </c>
      <c r="B76" s="104" t="s">
        <v>106</v>
      </c>
      <c r="C76" s="131" t="s">
        <v>107</v>
      </c>
      <c r="D76" s="135">
        <v>127</v>
      </c>
      <c r="E76" s="99"/>
      <c r="F76" s="124"/>
      <c r="G76" s="101"/>
      <c r="H76" s="100"/>
      <c r="I76" s="101"/>
      <c r="J76" s="100"/>
      <c r="K76" s="101"/>
      <c r="L76" s="100"/>
      <c r="M76" s="101"/>
      <c r="N76" s="100"/>
      <c r="O76" s="100"/>
      <c r="Q76" s="110"/>
    </row>
    <row r="77" spans="1:1024" ht="14.25" x14ac:dyDescent="0.2">
      <c r="A77" s="132" t="s">
        <v>197</v>
      </c>
      <c r="B77" s="133" t="s">
        <v>109</v>
      </c>
      <c r="C77" s="131" t="s">
        <v>107</v>
      </c>
      <c r="D77" s="135">
        <f>D76</f>
        <v>127</v>
      </c>
      <c r="E77" s="99"/>
      <c r="F77" s="100"/>
      <c r="G77" s="101"/>
      <c r="H77" s="100"/>
      <c r="I77" s="101"/>
      <c r="J77" s="100"/>
      <c r="K77" s="101"/>
      <c r="L77" s="100"/>
      <c r="M77" s="101"/>
      <c r="N77" s="100"/>
      <c r="O77" s="100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5.5" x14ac:dyDescent="0.2">
      <c r="A78" s="132" t="s">
        <v>198</v>
      </c>
      <c r="B78" s="104" t="s">
        <v>111</v>
      </c>
      <c r="C78" s="103" t="s">
        <v>102</v>
      </c>
      <c r="D78" s="130">
        <f>D76*0.3</f>
        <v>38.1</v>
      </c>
      <c r="E78" s="99"/>
      <c r="F78" s="100"/>
      <c r="G78" s="101"/>
      <c r="H78" s="100"/>
      <c r="I78" s="101"/>
      <c r="J78" s="100"/>
      <c r="K78" s="101"/>
      <c r="L78" s="100"/>
      <c r="M78" s="134"/>
      <c r="N78" s="100"/>
      <c r="O78" s="100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5.5" x14ac:dyDescent="0.2">
      <c r="A79" s="132" t="s">
        <v>199</v>
      </c>
      <c r="B79" s="133" t="s">
        <v>113</v>
      </c>
      <c r="C79" s="131" t="s">
        <v>114</v>
      </c>
      <c r="D79" s="135">
        <f>D76*0.2</f>
        <v>25.400000000000002</v>
      </c>
      <c r="E79" s="99"/>
      <c r="F79" s="100"/>
      <c r="G79" s="101"/>
      <c r="H79" s="100"/>
      <c r="I79" s="101"/>
      <c r="J79" s="100"/>
      <c r="K79" s="101"/>
      <c r="L79" s="100"/>
      <c r="M79" s="101"/>
      <c r="N79" s="100"/>
      <c r="O79" s="100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5.5" x14ac:dyDescent="0.2">
      <c r="A80" s="132" t="s">
        <v>200</v>
      </c>
      <c r="B80" s="133" t="s">
        <v>116</v>
      </c>
      <c r="C80" s="131" t="s">
        <v>114</v>
      </c>
      <c r="D80" s="135">
        <f>D76*0.1</f>
        <v>12.700000000000001</v>
      </c>
      <c r="E80" s="99"/>
      <c r="F80" s="100"/>
      <c r="G80" s="101"/>
      <c r="H80" s="100"/>
      <c r="I80" s="101"/>
      <c r="J80" s="100"/>
      <c r="K80" s="101"/>
      <c r="L80" s="100"/>
      <c r="M80" s="101"/>
      <c r="N80" s="100"/>
      <c r="O80" s="10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25.5" x14ac:dyDescent="0.2">
      <c r="A81" s="103" t="s">
        <v>201</v>
      </c>
      <c r="B81" s="133" t="s">
        <v>239</v>
      </c>
      <c r="C81" s="131" t="s">
        <v>107</v>
      </c>
      <c r="D81" s="135">
        <v>2842.2</v>
      </c>
      <c r="E81" s="99"/>
      <c r="F81" s="100"/>
      <c r="G81" s="101"/>
      <c r="H81" s="100"/>
      <c r="I81" s="101"/>
      <c r="J81" s="100"/>
      <c r="K81" s="101"/>
      <c r="L81" s="100"/>
      <c r="M81" s="101"/>
      <c r="N81" s="100"/>
      <c r="O81" s="100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4.25" x14ac:dyDescent="0.2">
      <c r="A82" s="132" t="s">
        <v>202</v>
      </c>
      <c r="B82" s="133" t="s">
        <v>240</v>
      </c>
      <c r="C82" s="131" t="s">
        <v>107</v>
      </c>
      <c r="D82" s="135">
        <f>D81</f>
        <v>2842.2</v>
      </c>
      <c r="E82" s="99"/>
      <c r="F82" s="100"/>
      <c r="G82" s="101"/>
      <c r="H82" s="100"/>
      <c r="I82" s="101"/>
      <c r="J82" s="100"/>
      <c r="K82" s="101"/>
      <c r="L82" s="100"/>
      <c r="M82" s="101"/>
      <c r="N82" s="100"/>
      <c r="O82" s="100"/>
      <c r="P82"/>
      <c r="Q82" s="137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25.5" x14ac:dyDescent="0.2">
      <c r="A83" s="132" t="s">
        <v>203</v>
      </c>
      <c r="B83" s="104" t="s">
        <v>111</v>
      </c>
      <c r="C83" s="103" t="s">
        <v>102</v>
      </c>
      <c r="D83" s="130">
        <f>D81*0.3</f>
        <v>852.66</v>
      </c>
      <c r="E83" s="99"/>
      <c r="F83" s="100"/>
      <c r="G83" s="101"/>
      <c r="H83" s="100"/>
      <c r="I83" s="101"/>
      <c r="J83" s="100"/>
      <c r="K83" s="101"/>
      <c r="L83" s="100"/>
      <c r="M83" s="134"/>
      <c r="N83" s="100"/>
      <c r="O83" s="100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25.5" x14ac:dyDescent="0.2">
      <c r="A84" s="132" t="s">
        <v>204</v>
      </c>
      <c r="B84" s="133" t="s">
        <v>123</v>
      </c>
      <c r="C84" s="131" t="s">
        <v>114</v>
      </c>
      <c r="D84" s="135">
        <f>D81*0.15</f>
        <v>426.33</v>
      </c>
      <c r="E84" s="99"/>
      <c r="F84" s="100"/>
      <c r="G84" s="101"/>
      <c r="H84" s="100"/>
      <c r="I84" s="101"/>
      <c r="J84" s="100"/>
      <c r="K84" s="101"/>
      <c r="L84" s="100"/>
      <c r="M84" s="101"/>
      <c r="N84" s="100"/>
      <c r="O84" s="100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4.25" x14ac:dyDescent="0.2">
      <c r="A85" s="132" t="s">
        <v>205</v>
      </c>
      <c r="B85" s="104" t="s">
        <v>125</v>
      </c>
      <c r="C85" s="103" t="s">
        <v>102</v>
      </c>
      <c r="D85" s="130">
        <f>D81*0.05</f>
        <v>142.10999999999999</v>
      </c>
      <c r="E85" s="99"/>
      <c r="F85" s="100"/>
      <c r="G85" s="101"/>
      <c r="H85" s="100"/>
      <c r="I85" s="101"/>
      <c r="J85" s="100"/>
      <c r="K85" s="101"/>
      <c r="L85" s="100"/>
      <c r="M85" s="134"/>
      <c r="N85" s="100"/>
      <c r="O85" s="100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4.25" x14ac:dyDescent="0.2">
      <c r="A86" s="132" t="s">
        <v>206</v>
      </c>
      <c r="B86" s="104" t="s">
        <v>127</v>
      </c>
      <c r="C86" s="131" t="s">
        <v>107</v>
      </c>
      <c r="D86" s="130">
        <f>D81</f>
        <v>2842.2</v>
      </c>
      <c r="E86" s="99"/>
      <c r="F86" s="100"/>
      <c r="G86" s="101"/>
      <c r="H86" s="100"/>
      <c r="I86" s="101"/>
      <c r="J86" s="100"/>
      <c r="K86" s="101"/>
      <c r="L86" s="100"/>
      <c r="M86" s="134"/>
      <c r="N86" s="100"/>
      <c r="O86" s="100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4.25" x14ac:dyDescent="0.2">
      <c r="A87" s="132" t="s">
        <v>207</v>
      </c>
      <c r="B87" s="104" t="s">
        <v>129</v>
      </c>
      <c r="C87" s="131" t="s">
        <v>107</v>
      </c>
      <c r="D87" s="130">
        <f>D81</f>
        <v>2842.2</v>
      </c>
      <c r="E87" s="99"/>
      <c r="F87" s="100"/>
      <c r="G87" s="101"/>
      <c r="H87" s="100"/>
      <c r="I87" s="101"/>
      <c r="J87" s="100"/>
      <c r="K87" s="101"/>
      <c r="L87" s="100"/>
      <c r="M87" s="134"/>
      <c r="N87" s="100"/>
      <c r="O87" s="100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s="85" customFormat="1" ht="25.5" x14ac:dyDescent="0.2">
      <c r="A88" s="103" t="s">
        <v>208</v>
      </c>
      <c r="B88" s="104" t="s">
        <v>153</v>
      </c>
      <c r="C88" s="105" t="s">
        <v>132</v>
      </c>
      <c r="D88" s="130">
        <v>891.2</v>
      </c>
      <c r="E88" s="99"/>
      <c r="F88" s="124"/>
      <c r="G88" s="101"/>
      <c r="H88" s="100"/>
      <c r="I88" s="101"/>
      <c r="J88" s="100"/>
      <c r="K88" s="101"/>
      <c r="L88" s="100"/>
      <c r="M88" s="101"/>
      <c r="N88" s="100"/>
      <c r="O88" s="100"/>
      <c r="Q88" s="110"/>
    </row>
    <row r="89" spans="1:1024" s="102" customFormat="1" ht="14.25" x14ac:dyDescent="0.2">
      <c r="A89" s="138" t="s">
        <v>209</v>
      </c>
      <c r="B89" s="139" t="s">
        <v>155</v>
      </c>
      <c r="C89" s="140" t="s">
        <v>132</v>
      </c>
      <c r="D89" s="141">
        <f>D88</f>
        <v>891.2</v>
      </c>
      <c r="E89" s="99"/>
      <c r="F89" s="100"/>
      <c r="G89" s="101"/>
      <c r="H89" s="100"/>
      <c r="I89" s="101"/>
      <c r="J89" s="100"/>
      <c r="K89" s="101"/>
      <c r="L89" s="100"/>
      <c r="M89" s="101"/>
      <c r="N89" s="100"/>
      <c r="O89" s="100"/>
      <c r="Q89" s="110"/>
    </row>
    <row r="90" spans="1:1024" ht="14.25" x14ac:dyDescent="0.2">
      <c r="A90" s="138" t="s">
        <v>210</v>
      </c>
      <c r="B90" s="142" t="s">
        <v>157</v>
      </c>
      <c r="C90" s="105" t="s">
        <v>132</v>
      </c>
      <c r="D90" s="185">
        <f>D88</f>
        <v>891.2</v>
      </c>
      <c r="E90" s="99"/>
      <c r="F90" s="100"/>
      <c r="G90" s="101"/>
      <c r="H90" s="100"/>
      <c r="I90" s="101"/>
      <c r="J90" s="100"/>
      <c r="K90" s="101"/>
      <c r="L90" s="100"/>
      <c r="M90" s="101"/>
      <c r="N90" s="100"/>
      <c r="O90" s="10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4.25" x14ac:dyDescent="0.2">
      <c r="A91" s="138" t="s">
        <v>211</v>
      </c>
      <c r="B91" s="104" t="s">
        <v>159</v>
      </c>
      <c r="C91" s="105" t="s">
        <v>102</v>
      </c>
      <c r="D91" s="185">
        <f>D90*0.15</f>
        <v>133.68</v>
      </c>
      <c r="E91" s="99"/>
      <c r="F91" s="100"/>
      <c r="G91" s="101"/>
      <c r="H91" s="100"/>
      <c r="I91" s="101"/>
      <c r="J91" s="100"/>
      <c r="K91" s="101"/>
      <c r="L91" s="100"/>
      <c r="M91" s="101"/>
      <c r="N91" s="100"/>
      <c r="O91" s="100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25.5" x14ac:dyDescent="0.2">
      <c r="A92" s="103" t="s">
        <v>214</v>
      </c>
      <c r="B92" s="104" t="s">
        <v>161</v>
      </c>
      <c r="C92" s="105" t="s">
        <v>78</v>
      </c>
      <c r="D92" s="130">
        <v>1</v>
      </c>
      <c r="E92" s="106"/>
      <c r="F92" s="100"/>
      <c r="G92" s="108"/>
      <c r="H92" s="109"/>
      <c r="I92" s="108"/>
      <c r="J92" s="109"/>
      <c r="K92" s="108"/>
      <c r="L92" s="109"/>
      <c r="M92" s="108"/>
      <c r="N92" s="109"/>
      <c r="O92" s="109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5.5" x14ac:dyDescent="0.2">
      <c r="A93" s="103" t="s">
        <v>218</v>
      </c>
      <c r="B93" s="104" t="s">
        <v>163</v>
      </c>
      <c r="C93" s="105" t="s">
        <v>75</v>
      </c>
      <c r="D93" s="130">
        <v>1</v>
      </c>
      <c r="E93" s="99"/>
      <c r="F93" s="100"/>
      <c r="G93" s="108"/>
      <c r="H93" s="100"/>
      <c r="I93" s="101"/>
      <c r="J93" s="109"/>
      <c r="K93" s="108"/>
      <c r="L93" s="109"/>
      <c r="M93" s="108"/>
      <c r="N93" s="109"/>
      <c r="O93" s="109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5.5" x14ac:dyDescent="0.2">
      <c r="A94" s="103" t="s">
        <v>219</v>
      </c>
      <c r="B94" s="104" t="s">
        <v>220</v>
      </c>
      <c r="C94" s="105" t="s">
        <v>70</v>
      </c>
      <c r="D94" s="130">
        <v>1</v>
      </c>
      <c r="E94" s="113"/>
      <c r="F94" s="100"/>
      <c r="G94" s="114"/>
      <c r="H94" s="100"/>
      <c r="I94" s="108"/>
      <c r="J94" s="109"/>
      <c r="K94" s="108"/>
      <c r="L94" s="109"/>
      <c r="M94" s="108"/>
      <c r="N94" s="109"/>
      <c r="O94" s="109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s="120" customFormat="1" ht="25.5" x14ac:dyDescent="0.2">
      <c r="A95" s="103" t="s">
        <v>221</v>
      </c>
      <c r="B95" s="104" t="s">
        <v>222</v>
      </c>
      <c r="C95" s="105" t="s">
        <v>70</v>
      </c>
      <c r="D95" s="130">
        <v>34</v>
      </c>
      <c r="E95" s="115"/>
      <c r="F95" s="100"/>
      <c r="G95" s="116"/>
      <c r="H95" s="117"/>
      <c r="I95" s="118"/>
      <c r="J95" s="119"/>
      <c r="K95" s="118"/>
      <c r="L95" s="119"/>
      <c r="M95" s="118"/>
      <c r="N95" s="119"/>
      <c r="O95" s="119"/>
      <c r="Q95" s="110"/>
    </row>
    <row r="96" spans="1:1024" x14ac:dyDescent="0.2">
      <c r="A96" s="158">
        <v>5</v>
      </c>
      <c r="B96" s="159" t="s">
        <v>223</v>
      </c>
      <c r="C96" s="105"/>
      <c r="D96" s="150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7" s="102" customFormat="1" ht="76.5" x14ac:dyDescent="0.2">
      <c r="A97" s="160" t="s">
        <v>224</v>
      </c>
      <c r="B97" s="161" t="s">
        <v>225</v>
      </c>
      <c r="C97" s="162" t="s">
        <v>78</v>
      </c>
      <c r="D97" s="187">
        <v>1</v>
      </c>
      <c r="E97" s="99"/>
      <c r="F97" s="100"/>
      <c r="G97" s="101"/>
      <c r="H97" s="100"/>
      <c r="I97" s="101"/>
      <c r="J97" s="100"/>
      <c r="K97" s="101"/>
      <c r="L97" s="100"/>
      <c r="M97" s="101"/>
      <c r="N97" s="100"/>
      <c r="O97" s="100"/>
      <c r="Q97" s="110"/>
    </row>
    <row r="98" spans="1:17" s="170" customFormat="1" x14ac:dyDescent="0.2">
      <c r="A98" s="163"/>
      <c r="B98" s="76" t="s">
        <v>14</v>
      </c>
      <c r="C98" s="164"/>
      <c r="D98" s="188"/>
      <c r="E98" s="165"/>
      <c r="F98" s="166"/>
      <c r="G98" s="167"/>
      <c r="H98" s="168"/>
      <c r="I98" s="167"/>
      <c r="J98" s="168"/>
      <c r="K98" s="167">
        <f>SUM(K12:K97)</f>
        <v>0</v>
      </c>
      <c r="L98" s="168">
        <f>SUM(L12:L97)</f>
        <v>0</v>
      </c>
      <c r="M98" s="167">
        <f>SUM(M12:M97)</f>
        <v>0</v>
      </c>
      <c r="N98" s="168">
        <f>SUM(N12:N97)</f>
        <v>0</v>
      </c>
      <c r="O98" s="169">
        <f>SUM(O12:O97)</f>
        <v>0</v>
      </c>
    </row>
    <row r="99" spans="1:17" x14ac:dyDescent="0.2">
      <c r="B99"/>
      <c r="E99"/>
      <c r="J99" s="171" t="s">
        <v>266</v>
      </c>
      <c r="K99" s="172"/>
      <c r="L99" s="172"/>
      <c r="M99" s="172">
        <f>M98*0.05</f>
        <v>0</v>
      </c>
      <c r="N99" s="172"/>
      <c r="O99" s="173">
        <f>M99</f>
        <v>0</v>
      </c>
    </row>
    <row r="100" spans="1:17" x14ac:dyDescent="0.2">
      <c r="B100"/>
      <c r="E100"/>
      <c r="J100" s="171" t="s">
        <v>226</v>
      </c>
      <c r="K100" s="174">
        <f>SUM(K98:K99)</f>
        <v>0</v>
      </c>
      <c r="L100" s="174">
        <f>SUM(L98:L99)</f>
        <v>0</v>
      </c>
      <c r="M100" s="174">
        <f>SUM(M98:M99)</f>
        <v>0</v>
      </c>
      <c r="N100" s="174">
        <f>SUM(N98:N99)</f>
        <v>0</v>
      </c>
      <c r="O100" s="175">
        <f>SUM(O98:O99)</f>
        <v>0</v>
      </c>
    </row>
    <row r="101" spans="1:17" x14ac:dyDescent="0.2">
      <c r="B101"/>
      <c r="E101"/>
      <c r="J101" s="171"/>
      <c r="K101" s="176"/>
      <c r="L101" s="176"/>
      <c r="M101" s="176"/>
      <c r="N101" s="176"/>
      <c r="O101" s="177"/>
    </row>
    <row r="102" spans="1:17" x14ac:dyDescent="0.2">
      <c r="B102" s="78" t="s">
        <v>18</v>
      </c>
      <c r="E102" s="35"/>
    </row>
    <row r="103" spans="1:17" x14ac:dyDescent="0.2">
      <c r="B103"/>
      <c r="E103" s="35"/>
    </row>
    <row r="104" spans="1:17" x14ac:dyDescent="0.2">
      <c r="B104" s="78" t="s">
        <v>19</v>
      </c>
      <c r="E104" s="35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35:C44 IY35:IY44 SU35:SU44 ACQ35:ACQ44 C78:C87 IY78:IY87 SU78:SU87 ACQ78:ACQ87">
      <formula1>#REF!</formula1>
      <formula2>0</formula2>
    </dataValidation>
  </dataValidations>
  <pageMargins left="0.27569444444444402" right="0.35416666666666702" top="1.19027777777778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1-2
&amp;"Arial,Trekns"&amp;UŪDENSAPGĀDE Ū1 (APJOMS Nr.2, DĀRZA IELA LĪDZ AKAI LIEPU IELĀ) UN SADZĪVES KANALIZĀCIJA K1 (APJOMS Nr.2, DĀRZA IELĀ LĪDZ LIEPU IELAI).</oddHeader>
    <oddFooter>&amp;C&amp;8&amp;P&amp;R&amp;8&amp;D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"/>
  <sheetViews>
    <sheetView topLeftCell="A28" zoomScaleNormal="100" workbookViewId="0">
      <selection activeCell="E26" sqref="E2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O42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186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168</v>
      </c>
      <c r="C12" s="105" t="s">
        <v>70</v>
      </c>
      <c r="D12" s="150">
        <v>25.4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9" customFormat="1" x14ac:dyDescent="0.2">
      <c r="A13" s="105" t="s">
        <v>71</v>
      </c>
      <c r="B13" s="122" t="s">
        <v>92</v>
      </c>
      <c r="C13" s="123" t="s">
        <v>75</v>
      </c>
      <c r="D13" s="185">
        <v>6</v>
      </c>
      <c r="E13" s="113"/>
      <c r="F13" s="124"/>
      <c r="G13" s="114"/>
      <c r="H13" s="100"/>
      <c r="I13" s="108"/>
      <c r="J13" s="109"/>
      <c r="K13" s="108"/>
      <c r="L13" s="109"/>
      <c r="M13" s="108"/>
      <c r="N13" s="109"/>
      <c r="O13" s="109"/>
      <c r="Q13" s="110"/>
    </row>
    <row r="14" spans="1:1024" ht="51" x14ac:dyDescent="0.2">
      <c r="A14" s="105" t="s">
        <v>73</v>
      </c>
      <c r="B14" s="154" t="s">
        <v>187</v>
      </c>
      <c r="C14" s="155" t="s">
        <v>78</v>
      </c>
      <c r="D14" s="185">
        <v>3</v>
      </c>
      <c r="E14" s="156"/>
      <c r="F14" s="124"/>
      <c r="G14" s="108"/>
      <c r="H14" s="109"/>
      <c r="I14" s="108"/>
      <c r="J14" s="109"/>
      <c r="K14" s="108"/>
      <c r="L14" s="109"/>
      <c r="M14" s="101"/>
      <c r="N14" s="109"/>
      <c r="O14" s="109"/>
      <c r="P14"/>
      <c r="Q14" s="110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">
      <c r="A15" s="105" t="s">
        <v>76</v>
      </c>
      <c r="B15" s="157" t="s">
        <v>192</v>
      </c>
      <c r="C15" s="105" t="s">
        <v>70</v>
      </c>
      <c r="D15" s="150">
        <v>25.4</v>
      </c>
      <c r="E15" s="151"/>
      <c r="F15" s="124"/>
      <c r="G15" s="152"/>
      <c r="H15" s="100"/>
      <c r="I15" s="101"/>
      <c r="J15" s="109"/>
      <c r="K15" s="108"/>
      <c r="L15" s="109"/>
      <c r="M15" s="108"/>
      <c r="N15" s="109"/>
      <c r="O15" s="109"/>
      <c r="P15"/>
      <c r="Q15" s="110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5.5" x14ac:dyDescent="0.2">
      <c r="A16" s="96">
        <v>2</v>
      </c>
      <c r="B16" s="127" t="s">
        <v>193</v>
      </c>
      <c r="C16" s="98"/>
      <c r="D16" s="184"/>
      <c r="E16" s="93"/>
      <c r="F16" s="128"/>
      <c r="G16" s="94"/>
      <c r="H16" s="129"/>
      <c r="I16" s="94"/>
      <c r="J16" s="129"/>
      <c r="K16" s="108"/>
      <c r="L16" s="109"/>
      <c r="M16" s="108"/>
      <c r="N16" s="109"/>
      <c r="O16" s="109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40.25" x14ac:dyDescent="0.2">
      <c r="A17" s="103" t="s">
        <v>100</v>
      </c>
      <c r="B17" s="104" t="s">
        <v>101</v>
      </c>
      <c r="C17" s="105" t="s">
        <v>102</v>
      </c>
      <c r="D17" s="130">
        <v>91.6</v>
      </c>
      <c r="E17" s="106"/>
      <c r="F17" s="107"/>
      <c r="G17" s="108"/>
      <c r="H17" s="109"/>
      <c r="I17" s="108"/>
      <c r="J17" s="109"/>
      <c r="K17" s="108"/>
      <c r="L17" s="109"/>
      <c r="M17" s="108"/>
      <c r="N17" s="109"/>
      <c r="O17" s="109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51" x14ac:dyDescent="0.2">
      <c r="A18" s="103" t="s">
        <v>103</v>
      </c>
      <c r="B18" s="104" t="s">
        <v>104</v>
      </c>
      <c r="C18" s="105" t="s">
        <v>102</v>
      </c>
      <c r="D18" s="130">
        <v>30.5</v>
      </c>
      <c r="E18" s="113"/>
      <c r="F18" s="107"/>
      <c r="G18" s="114"/>
      <c r="H18" s="109"/>
      <c r="I18" s="108"/>
      <c r="J18" s="109"/>
      <c r="K18" s="108"/>
      <c r="L18" s="109"/>
      <c r="M18" s="108"/>
      <c r="N18" s="109"/>
      <c r="O18" s="109"/>
      <c r="P18"/>
      <c r="Q18" s="11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102" customFormat="1" ht="25.5" x14ac:dyDescent="0.2">
      <c r="A19" s="103" t="s">
        <v>105</v>
      </c>
      <c r="B19" s="104" t="s">
        <v>106</v>
      </c>
      <c r="C19" s="131" t="s">
        <v>107</v>
      </c>
      <c r="D19" s="135">
        <v>138.6</v>
      </c>
      <c r="E19" s="99"/>
      <c r="F19" s="124"/>
      <c r="G19" s="101"/>
      <c r="H19" s="100"/>
      <c r="I19" s="101"/>
      <c r="J19" s="100"/>
      <c r="K19" s="101"/>
      <c r="L19" s="100"/>
      <c r="M19" s="101"/>
      <c r="N19" s="100"/>
      <c r="O19" s="100"/>
      <c r="Q19" s="110"/>
    </row>
    <row r="20" spans="1:1024" ht="14.25" x14ac:dyDescent="0.2">
      <c r="A20" s="132" t="s">
        <v>108</v>
      </c>
      <c r="B20" s="133" t="s">
        <v>109</v>
      </c>
      <c r="C20" s="131" t="s">
        <v>107</v>
      </c>
      <c r="D20" s="135">
        <f>D19</f>
        <v>138.6</v>
      </c>
      <c r="E20" s="99"/>
      <c r="F20" s="100"/>
      <c r="G20" s="101"/>
      <c r="H20" s="100"/>
      <c r="I20" s="101"/>
      <c r="J20" s="100"/>
      <c r="K20" s="101"/>
      <c r="L20" s="100"/>
      <c r="M20" s="101"/>
      <c r="N20" s="100"/>
      <c r="O20" s="100"/>
      <c r="P20"/>
      <c r="Q20" s="11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25.5" x14ac:dyDescent="0.2">
      <c r="A21" s="132" t="s">
        <v>110</v>
      </c>
      <c r="B21" s="104" t="s">
        <v>111</v>
      </c>
      <c r="C21" s="103" t="s">
        <v>102</v>
      </c>
      <c r="D21" s="130">
        <f>D19*0.3</f>
        <v>41.58</v>
      </c>
      <c r="E21" s="99"/>
      <c r="F21" s="100"/>
      <c r="G21" s="101"/>
      <c r="H21" s="100"/>
      <c r="I21" s="101"/>
      <c r="J21" s="100"/>
      <c r="K21" s="101"/>
      <c r="L21" s="100"/>
      <c r="M21" s="134"/>
      <c r="N21" s="100"/>
      <c r="O21" s="100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5.5" x14ac:dyDescent="0.2">
      <c r="A22" s="132" t="s">
        <v>112</v>
      </c>
      <c r="B22" s="133" t="s">
        <v>113</v>
      </c>
      <c r="C22" s="131" t="s">
        <v>114</v>
      </c>
      <c r="D22" s="135">
        <f>D19*0.2</f>
        <v>27.72</v>
      </c>
      <c r="E22" s="99"/>
      <c r="F22" s="100"/>
      <c r="G22" s="101"/>
      <c r="H22" s="100"/>
      <c r="I22" s="101"/>
      <c r="J22" s="100"/>
      <c r="K22" s="101"/>
      <c r="L22" s="100"/>
      <c r="M22" s="101"/>
      <c r="N22" s="100"/>
      <c r="O22" s="100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5.5" x14ac:dyDescent="0.2">
      <c r="A23" s="132" t="s">
        <v>115</v>
      </c>
      <c r="B23" s="133" t="s">
        <v>116</v>
      </c>
      <c r="C23" s="131" t="s">
        <v>114</v>
      </c>
      <c r="D23" s="135">
        <f>D19*0.1</f>
        <v>13.86</v>
      </c>
      <c r="E23" s="99"/>
      <c r="F23" s="100"/>
      <c r="G23" s="101"/>
      <c r="H23" s="100"/>
      <c r="I23" s="101"/>
      <c r="J23" s="100"/>
      <c r="K23" s="101"/>
      <c r="L23" s="100"/>
      <c r="M23" s="101"/>
      <c r="N23" s="100"/>
      <c r="O23" s="100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5.5" x14ac:dyDescent="0.2">
      <c r="A24" s="103" t="s">
        <v>117</v>
      </c>
      <c r="B24" s="133" t="s">
        <v>239</v>
      </c>
      <c r="C24" s="131" t="s">
        <v>107</v>
      </c>
      <c r="D24" s="135">
        <v>12</v>
      </c>
      <c r="E24" s="99"/>
      <c r="F24" s="100"/>
      <c r="G24" s="101"/>
      <c r="H24" s="100"/>
      <c r="I24" s="101"/>
      <c r="J24" s="100"/>
      <c r="K24" s="101"/>
      <c r="L24" s="100"/>
      <c r="M24" s="101"/>
      <c r="N24" s="100"/>
      <c r="O24" s="100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4.25" x14ac:dyDescent="0.2">
      <c r="A25" s="132" t="s">
        <v>119</v>
      </c>
      <c r="B25" s="133" t="s">
        <v>253</v>
      </c>
      <c r="C25" s="131" t="s">
        <v>107</v>
      </c>
      <c r="D25" s="135">
        <f>D24</f>
        <v>12</v>
      </c>
      <c r="E25" s="99"/>
      <c r="F25" s="100"/>
      <c r="G25" s="101"/>
      <c r="H25" s="100"/>
      <c r="I25" s="101"/>
      <c r="J25" s="100"/>
      <c r="K25" s="101"/>
      <c r="L25" s="100"/>
      <c r="M25" s="101"/>
      <c r="N25" s="100"/>
      <c r="O25" s="100"/>
      <c r="P25"/>
      <c r="Q25" s="137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5.5" x14ac:dyDescent="0.2">
      <c r="A26" s="132" t="s">
        <v>121</v>
      </c>
      <c r="B26" s="104" t="s">
        <v>111</v>
      </c>
      <c r="C26" s="103" t="s">
        <v>102</v>
      </c>
      <c r="D26" s="130">
        <f>D24*0.3</f>
        <v>3.5999999999999996</v>
      </c>
      <c r="E26" s="99"/>
      <c r="F26" s="100"/>
      <c r="G26" s="101"/>
      <c r="H26" s="100"/>
      <c r="I26" s="101"/>
      <c r="J26" s="100"/>
      <c r="K26" s="101"/>
      <c r="L26" s="100"/>
      <c r="M26" s="134"/>
      <c r="N26" s="100"/>
      <c r="O26" s="100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25.5" x14ac:dyDescent="0.2">
      <c r="A27" s="132" t="s">
        <v>122</v>
      </c>
      <c r="B27" s="133" t="s">
        <v>123</v>
      </c>
      <c r="C27" s="131" t="s">
        <v>114</v>
      </c>
      <c r="D27" s="135">
        <f>D24*0.15</f>
        <v>1.7999999999999998</v>
      </c>
      <c r="E27" s="99"/>
      <c r="F27" s="100"/>
      <c r="G27" s="101"/>
      <c r="H27" s="100"/>
      <c r="I27" s="101"/>
      <c r="J27" s="100"/>
      <c r="K27" s="101"/>
      <c r="L27" s="100"/>
      <c r="M27" s="101"/>
      <c r="N27" s="100"/>
      <c r="O27" s="100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4.25" x14ac:dyDescent="0.2">
      <c r="A28" s="132" t="s">
        <v>124</v>
      </c>
      <c r="B28" s="104" t="s">
        <v>125</v>
      </c>
      <c r="C28" s="103" t="s">
        <v>102</v>
      </c>
      <c r="D28" s="130">
        <f>D24*0.05</f>
        <v>0.60000000000000009</v>
      </c>
      <c r="E28" s="99"/>
      <c r="F28" s="100"/>
      <c r="G28" s="101"/>
      <c r="H28" s="100"/>
      <c r="I28" s="101"/>
      <c r="J28" s="100"/>
      <c r="K28" s="101"/>
      <c r="L28" s="100"/>
      <c r="M28" s="134"/>
      <c r="N28" s="100"/>
      <c r="O28" s="100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4.25" x14ac:dyDescent="0.2">
      <c r="A29" s="132" t="s">
        <v>126</v>
      </c>
      <c r="B29" s="104" t="s">
        <v>127</v>
      </c>
      <c r="C29" s="131" t="s">
        <v>107</v>
      </c>
      <c r="D29" s="130">
        <f>D24</f>
        <v>12</v>
      </c>
      <c r="E29" s="99"/>
      <c r="F29" s="100"/>
      <c r="G29" s="101"/>
      <c r="H29" s="100"/>
      <c r="I29" s="101"/>
      <c r="J29" s="100"/>
      <c r="K29" s="101"/>
      <c r="L29" s="100"/>
      <c r="M29" s="134"/>
      <c r="N29" s="100"/>
      <c r="O29" s="100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4.25" x14ac:dyDescent="0.2">
      <c r="A30" s="132" t="s">
        <v>128</v>
      </c>
      <c r="B30" s="104" t="s">
        <v>129</v>
      </c>
      <c r="C30" s="131" t="s">
        <v>107</v>
      </c>
      <c r="D30" s="130">
        <f>D24</f>
        <v>12</v>
      </c>
      <c r="E30" s="99"/>
      <c r="F30" s="100"/>
      <c r="G30" s="101"/>
      <c r="H30" s="100"/>
      <c r="I30" s="101"/>
      <c r="J30" s="100"/>
      <c r="K30" s="101"/>
      <c r="L30" s="100"/>
      <c r="M30" s="134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s="85" customFormat="1" ht="25.5" x14ac:dyDescent="0.2">
      <c r="A31" s="103" t="s">
        <v>130</v>
      </c>
      <c r="B31" s="104" t="s">
        <v>153</v>
      </c>
      <c r="C31" s="105" t="s">
        <v>132</v>
      </c>
      <c r="D31" s="130">
        <v>38</v>
      </c>
      <c r="E31" s="99"/>
      <c r="F31" s="124"/>
      <c r="G31" s="101"/>
      <c r="H31" s="100"/>
      <c r="I31" s="101"/>
      <c r="J31" s="100"/>
      <c r="K31" s="101"/>
      <c r="L31" s="100"/>
      <c r="M31" s="101"/>
      <c r="N31" s="100"/>
      <c r="O31" s="100"/>
      <c r="Q31" s="110"/>
    </row>
    <row r="32" spans="1:1024" s="102" customFormat="1" ht="14.25" x14ac:dyDescent="0.2">
      <c r="A32" s="138" t="s">
        <v>133</v>
      </c>
      <c r="B32" s="139" t="s">
        <v>155</v>
      </c>
      <c r="C32" s="140" t="s">
        <v>132</v>
      </c>
      <c r="D32" s="141">
        <f>D31</f>
        <v>38</v>
      </c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0"/>
      <c r="Q32" s="110"/>
    </row>
    <row r="33" spans="1:1024" ht="14.25" x14ac:dyDescent="0.2">
      <c r="A33" s="138" t="s">
        <v>135</v>
      </c>
      <c r="B33" s="142" t="s">
        <v>157</v>
      </c>
      <c r="C33" s="105" t="s">
        <v>132</v>
      </c>
      <c r="D33" s="185">
        <f>D31</f>
        <v>38</v>
      </c>
      <c r="E33" s="99"/>
      <c r="F33" s="100"/>
      <c r="G33" s="101"/>
      <c r="H33" s="100"/>
      <c r="I33" s="101"/>
      <c r="J33" s="100"/>
      <c r="K33" s="101"/>
      <c r="L33" s="100"/>
      <c r="M33" s="101"/>
      <c r="N33" s="100"/>
      <c r="O33" s="100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4.25" x14ac:dyDescent="0.2">
      <c r="A34" s="138" t="s">
        <v>137</v>
      </c>
      <c r="B34" s="104" t="s">
        <v>159</v>
      </c>
      <c r="C34" s="105" t="s">
        <v>102</v>
      </c>
      <c r="D34" s="185">
        <f>D33*0.15</f>
        <v>5.7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5.5" x14ac:dyDescent="0.2">
      <c r="A35" s="103" t="s">
        <v>143</v>
      </c>
      <c r="B35" s="104" t="s">
        <v>161</v>
      </c>
      <c r="C35" s="105" t="s">
        <v>78</v>
      </c>
      <c r="D35" s="130">
        <v>1</v>
      </c>
      <c r="E35" s="106"/>
      <c r="F35" s="100"/>
      <c r="G35" s="108"/>
      <c r="H35" s="109"/>
      <c r="I35" s="108"/>
      <c r="J35" s="109"/>
      <c r="K35" s="108"/>
      <c r="L35" s="109"/>
      <c r="M35" s="108"/>
      <c r="N35" s="109"/>
      <c r="O35" s="109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1" customFormat="1" ht="89.25" x14ac:dyDescent="0.2">
      <c r="A36" s="103" t="s">
        <v>152</v>
      </c>
      <c r="B36" s="178" t="s">
        <v>254</v>
      </c>
      <c r="C36" s="179" t="s">
        <v>255</v>
      </c>
      <c r="D36" s="191">
        <v>4</v>
      </c>
      <c r="E36" s="180"/>
      <c r="F36" s="100"/>
      <c r="G36" s="118"/>
      <c r="H36" s="119"/>
      <c r="I36" s="118"/>
      <c r="J36" s="119"/>
      <c r="K36" s="118"/>
      <c r="L36" s="119"/>
      <c r="M36" s="118"/>
      <c r="N36" s="119"/>
      <c r="O36" s="119"/>
    </row>
    <row r="37" spans="1:1024" ht="25.5" x14ac:dyDescent="0.2">
      <c r="A37" s="103" t="s">
        <v>160</v>
      </c>
      <c r="B37" s="104" t="s">
        <v>220</v>
      </c>
      <c r="C37" s="105" t="s">
        <v>70</v>
      </c>
      <c r="D37" s="130">
        <v>1</v>
      </c>
      <c r="E37" s="113"/>
      <c r="F37" s="100"/>
      <c r="G37" s="114"/>
      <c r="H37" s="100"/>
      <c r="I37" s="108"/>
      <c r="J37" s="109"/>
      <c r="K37" s="108"/>
      <c r="L37" s="109"/>
      <c r="M37" s="108"/>
      <c r="N37" s="109"/>
      <c r="O37" s="109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">
      <c r="A38" s="158">
        <v>3</v>
      </c>
      <c r="B38" s="159" t="s">
        <v>223</v>
      </c>
      <c r="C38" s="105"/>
      <c r="D38" s="150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102" customFormat="1" ht="76.5" x14ac:dyDescent="0.2">
      <c r="A39" s="160" t="s">
        <v>165</v>
      </c>
      <c r="B39" s="161" t="s">
        <v>225</v>
      </c>
      <c r="C39" s="162" t="s">
        <v>78</v>
      </c>
      <c r="D39" s="187">
        <v>1</v>
      </c>
      <c r="E39" s="99"/>
      <c r="F39" s="100"/>
      <c r="G39" s="101"/>
      <c r="H39" s="100"/>
      <c r="I39" s="101"/>
      <c r="J39" s="100"/>
      <c r="K39" s="101"/>
      <c r="L39" s="100"/>
      <c r="M39" s="101"/>
      <c r="N39" s="100"/>
      <c r="O39" s="100"/>
      <c r="Q39" s="110"/>
    </row>
    <row r="40" spans="1:1024" s="170" customFormat="1" x14ac:dyDescent="0.2">
      <c r="A40" s="163"/>
      <c r="B40" s="76" t="s">
        <v>14</v>
      </c>
      <c r="C40" s="164"/>
      <c r="D40" s="188"/>
      <c r="E40" s="165"/>
      <c r="F40" s="166"/>
      <c r="G40" s="167"/>
      <c r="H40" s="168"/>
      <c r="I40" s="167"/>
      <c r="J40" s="168"/>
      <c r="K40" s="167">
        <f>SUM(K11:K39)</f>
        <v>0</v>
      </c>
      <c r="L40" s="168">
        <f>SUM(L11:L39)</f>
        <v>0</v>
      </c>
      <c r="M40" s="167">
        <f>SUM(M11:M39)</f>
        <v>0</v>
      </c>
      <c r="N40" s="168">
        <f>SUM(N11:N39)</f>
        <v>0</v>
      </c>
      <c r="O40" s="169">
        <f>SUM(O11:O39)</f>
        <v>0</v>
      </c>
    </row>
    <row r="41" spans="1:1024" x14ac:dyDescent="0.2">
      <c r="A41"/>
      <c r="B41"/>
      <c r="C41"/>
      <c r="D41" s="190"/>
      <c r="E41"/>
      <c r="F41"/>
      <c r="G41"/>
      <c r="H41"/>
      <c r="I41"/>
      <c r="J41" s="171" t="s">
        <v>266</v>
      </c>
      <c r="K41" s="172"/>
      <c r="L41" s="172"/>
      <c r="M41" s="172">
        <f>M40*0.05</f>
        <v>0</v>
      </c>
      <c r="N41" s="172"/>
      <c r="O41" s="173">
        <f>M41</f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">
      <c r="A42"/>
      <c r="B42"/>
      <c r="C42"/>
      <c r="D42" s="190"/>
      <c r="E42"/>
      <c r="F42"/>
      <c r="G42"/>
      <c r="H42"/>
      <c r="I42"/>
      <c r="J42" s="171" t="s">
        <v>226</v>
      </c>
      <c r="K42" s="174">
        <f>SUM(K40:K41)</f>
        <v>0</v>
      </c>
      <c r="L42" s="174">
        <f>SUM(L40:L41)</f>
        <v>0</v>
      </c>
      <c r="M42" s="174">
        <f>SUM(M40:M41)</f>
        <v>0</v>
      </c>
      <c r="N42" s="174">
        <f>SUM(N40:N41)</f>
        <v>0</v>
      </c>
      <c r="O42" s="175">
        <f>SUM(O40:O41)</f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">
      <c r="A43"/>
      <c r="B43"/>
      <c r="C43"/>
      <c r="D43" s="190"/>
      <c r="E43"/>
      <c r="F43"/>
      <c r="G43"/>
      <c r="H43"/>
      <c r="I43"/>
      <c r="J43" s="171"/>
      <c r="K43" s="176"/>
      <c r="L43" s="176"/>
      <c r="M43" s="176"/>
      <c r="N43" s="176"/>
      <c r="O43" s="177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">
      <c r="A44"/>
      <c r="B44" s="78" t="s">
        <v>18</v>
      </c>
      <c r="C44"/>
      <c r="D44" s="190"/>
      <c r="E44" s="35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s="36" customFormat="1" x14ac:dyDescent="0.2">
      <c r="A45" s="1"/>
      <c r="B45" s="2"/>
      <c r="C45" s="3"/>
      <c r="D45" s="189"/>
      <c r="E45" s="35"/>
      <c r="G45" s="37"/>
      <c r="H45" s="37"/>
      <c r="I45" s="37"/>
      <c r="J45" s="37"/>
      <c r="K45" s="37"/>
      <c r="L45" s="37"/>
      <c r="M45" s="37"/>
      <c r="N45" s="37"/>
      <c r="O45" s="4"/>
      <c r="P45" s="4"/>
      <c r="Q45" s="4"/>
    </row>
    <row r="46" spans="1:1024" s="36" customFormat="1" x14ac:dyDescent="0.2">
      <c r="A46" s="1"/>
      <c r="B46" s="78" t="s">
        <v>19</v>
      </c>
      <c r="C46" s="3"/>
      <c r="D46" s="189"/>
      <c r="E46" s="35"/>
      <c r="G46" s="37"/>
      <c r="H46" s="37"/>
      <c r="I46" s="37"/>
      <c r="J46" s="37"/>
      <c r="K46" s="37"/>
      <c r="L46" s="37"/>
      <c r="M46" s="37"/>
      <c r="N46" s="37"/>
      <c r="O46" s="4"/>
      <c r="P46" s="4"/>
      <c r="Q46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1:C30 IY21:IY30 SU21:SU30 ACQ21:ACQ30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1-3
&amp;"Arial,Trekns"&amp;USADZĪVES KANALIZĀCIJA K1 (APJOMS Nr.3, DĀRZA IELA 23).</oddHeader>
    <oddFooter>&amp;C&amp;8&amp;P&amp;R&amp;8&amp;D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topLeftCell="A30" zoomScaleNormal="100" workbookViewId="0">
      <selection activeCell="H17" sqref="H17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216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204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204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204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204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204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204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O43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204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5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5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206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207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166</v>
      </c>
      <c r="C12" s="105" t="s">
        <v>70</v>
      </c>
      <c r="D12" s="208">
        <v>16.8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x14ac:dyDescent="0.2">
      <c r="A13" s="105" t="s">
        <v>71</v>
      </c>
      <c r="B13" s="104" t="s">
        <v>168</v>
      </c>
      <c r="C13" s="105" t="s">
        <v>70</v>
      </c>
      <c r="D13" s="208">
        <v>14.3</v>
      </c>
      <c r="E13" s="151"/>
      <c r="F13" s="124"/>
      <c r="G13" s="217"/>
      <c r="H13" s="100"/>
      <c r="I13" s="101"/>
      <c r="J13" s="109"/>
      <c r="K13" s="108"/>
      <c r="L13" s="109"/>
      <c r="M13" s="101"/>
      <c r="N13" s="109"/>
      <c r="O13" s="109"/>
      <c r="P13"/>
      <c r="Q13" s="11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59" customFormat="1" x14ac:dyDescent="0.2">
      <c r="A14" s="105" t="s">
        <v>73</v>
      </c>
      <c r="B14" s="122" t="s">
        <v>92</v>
      </c>
      <c r="C14" s="123" t="s">
        <v>75</v>
      </c>
      <c r="D14" s="125">
        <v>2</v>
      </c>
      <c r="E14" s="113"/>
      <c r="F14" s="124"/>
      <c r="G14" s="114"/>
      <c r="H14" s="100"/>
      <c r="I14" s="108"/>
      <c r="J14" s="109"/>
      <c r="K14" s="108"/>
      <c r="L14" s="109"/>
      <c r="M14" s="108"/>
      <c r="N14" s="109"/>
      <c r="O14" s="109"/>
      <c r="Q14" s="110"/>
    </row>
    <row r="15" spans="1:1024" s="102" customFormat="1" ht="25.5" x14ac:dyDescent="0.2">
      <c r="A15" s="105" t="s">
        <v>76</v>
      </c>
      <c r="B15" s="122" t="s">
        <v>171</v>
      </c>
      <c r="C15" s="123" t="s">
        <v>78</v>
      </c>
      <c r="D15" s="125">
        <v>1</v>
      </c>
      <c r="E15" s="151"/>
      <c r="F15" s="124"/>
      <c r="G15" s="152"/>
      <c r="H15" s="100"/>
      <c r="I15" s="101"/>
      <c r="J15" s="100"/>
      <c r="K15" s="101"/>
      <c r="L15" s="100"/>
      <c r="M15" s="101"/>
      <c r="N15" s="100"/>
      <c r="O15" s="109"/>
      <c r="Q15" s="110"/>
    </row>
    <row r="16" spans="1:1024" ht="25.5" x14ac:dyDescent="0.2">
      <c r="A16" s="105" t="s">
        <v>79</v>
      </c>
      <c r="B16" s="122" t="s">
        <v>175</v>
      </c>
      <c r="C16" s="123" t="s">
        <v>78</v>
      </c>
      <c r="D16" s="125">
        <v>1</v>
      </c>
      <c r="E16" s="151"/>
      <c r="F16" s="124"/>
      <c r="G16" s="152"/>
      <c r="H16" s="100"/>
      <c r="I16" s="101"/>
      <c r="J16" s="100"/>
      <c r="K16" s="101"/>
      <c r="L16" s="100"/>
      <c r="M16" s="101"/>
      <c r="N16" s="100"/>
      <c r="O16" s="100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5.5" x14ac:dyDescent="0.2">
      <c r="A17" s="105" t="s">
        <v>81</v>
      </c>
      <c r="B17" s="153" t="s">
        <v>256</v>
      </c>
      <c r="C17" s="105" t="s">
        <v>78</v>
      </c>
      <c r="D17" s="208">
        <v>1</v>
      </c>
      <c r="E17" s="151"/>
      <c r="F17" s="124"/>
      <c r="G17" s="152"/>
      <c r="H17" s="100"/>
      <c r="I17" s="101"/>
      <c r="J17" s="100"/>
      <c r="K17" s="101"/>
      <c r="L17" s="100"/>
      <c r="M17" s="101"/>
      <c r="N17" s="100"/>
      <c r="O17" s="100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59" customFormat="1" ht="63.75" x14ac:dyDescent="0.2">
      <c r="A18" s="105" t="s">
        <v>83</v>
      </c>
      <c r="B18" s="111" t="s">
        <v>179</v>
      </c>
      <c r="C18" s="112" t="s">
        <v>78</v>
      </c>
      <c r="D18" s="209">
        <v>1</v>
      </c>
      <c r="E18" s="106"/>
      <c r="F18" s="124"/>
      <c r="G18" s="108"/>
      <c r="H18" s="100"/>
      <c r="I18" s="108"/>
      <c r="J18" s="100"/>
      <c r="K18" s="108"/>
      <c r="L18" s="109"/>
      <c r="M18" s="108"/>
      <c r="N18" s="109"/>
      <c r="O18" s="100"/>
      <c r="Q18" s="110"/>
    </row>
    <row r="19" spans="1:1024" ht="51" x14ac:dyDescent="0.2">
      <c r="A19" s="105" t="s">
        <v>85</v>
      </c>
      <c r="B19" s="154" t="s">
        <v>183</v>
      </c>
      <c r="C19" s="155" t="s">
        <v>78</v>
      </c>
      <c r="D19" s="209">
        <v>1</v>
      </c>
      <c r="E19" s="106"/>
      <c r="F19" s="124"/>
      <c r="G19" s="108"/>
      <c r="H19" s="100"/>
      <c r="I19" s="108"/>
      <c r="J19" s="100"/>
      <c r="K19" s="108"/>
      <c r="L19" s="109"/>
      <c r="M19" s="108"/>
      <c r="N19" s="109"/>
      <c r="O19" s="100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85" customFormat="1" x14ac:dyDescent="0.2">
      <c r="A20" s="105" t="s">
        <v>87</v>
      </c>
      <c r="B20" s="104" t="s">
        <v>94</v>
      </c>
      <c r="C20" s="105" t="s">
        <v>78</v>
      </c>
      <c r="D20" s="208">
        <v>2</v>
      </c>
      <c r="E20" s="106"/>
      <c r="F20" s="124"/>
      <c r="G20" s="108"/>
      <c r="H20" s="100"/>
      <c r="I20" s="108"/>
      <c r="J20" s="109"/>
      <c r="K20" s="108"/>
      <c r="L20" s="109"/>
      <c r="M20" s="108"/>
      <c r="N20" s="109"/>
      <c r="O20" s="109"/>
      <c r="Q20" s="110"/>
    </row>
    <row r="21" spans="1:1024" x14ac:dyDescent="0.2">
      <c r="A21" s="105" t="s">
        <v>89</v>
      </c>
      <c r="B21" s="157" t="s">
        <v>192</v>
      </c>
      <c r="C21" s="105" t="s">
        <v>70</v>
      </c>
      <c r="D21" s="208">
        <v>31.1</v>
      </c>
      <c r="E21" s="151"/>
      <c r="F21" s="124"/>
      <c r="G21" s="152"/>
      <c r="H21" s="100"/>
      <c r="I21" s="101"/>
      <c r="J21" s="109"/>
      <c r="K21" s="108"/>
      <c r="L21" s="109"/>
      <c r="M21" s="108"/>
      <c r="N21" s="109"/>
      <c r="O21" s="109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5.5" x14ac:dyDescent="0.2">
      <c r="A22" s="96">
        <v>2</v>
      </c>
      <c r="B22" s="127" t="s">
        <v>193</v>
      </c>
      <c r="C22" s="98"/>
      <c r="D22" s="210"/>
      <c r="E22" s="93"/>
      <c r="F22" s="128"/>
      <c r="G22" s="94"/>
      <c r="H22" s="129"/>
      <c r="I22" s="94"/>
      <c r="J22" s="129"/>
      <c r="K22" s="108"/>
      <c r="L22" s="109"/>
      <c r="M22" s="108"/>
      <c r="N22" s="109"/>
      <c r="O22" s="109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40.25" x14ac:dyDescent="0.2">
      <c r="A23" s="103" t="s">
        <v>100</v>
      </c>
      <c r="B23" s="104" t="s">
        <v>101</v>
      </c>
      <c r="C23" s="105" t="s">
        <v>102</v>
      </c>
      <c r="D23" s="211">
        <v>112.1</v>
      </c>
      <c r="E23" s="106"/>
      <c r="F23" s="107"/>
      <c r="G23" s="108"/>
      <c r="H23" s="109"/>
      <c r="I23" s="108"/>
      <c r="J23" s="109"/>
      <c r="K23" s="108"/>
      <c r="L23" s="109"/>
      <c r="M23" s="108"/>
      <c r="N23" s="109"/>
      <c r="O23" s="109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51" x14ac:dyDescent="0.2">
      <c r="A24" s="103" t="s">
        <v>103</v>
      </c>
      <c r="B24" s="104" t="s">
        <v>104</v>
      </c>
      <c r="C24" s="105" t="s">
        <v>102</v>
      </c>
      <c r="D24" s="211">
        <v>37.4</v>
      </c>
      <c r="E24" s="113"/>
      <c r="F24" s="107"/>
      <c r="G24" s="114"/>
      <c r="H24" s="109"/>
      <c r="I24" s="108"/>
      <c r="J24" s="109"/>
      <c r="K24" s="108"/>
      <c r="L24" s="109"/>
      <c r="M24" s="108"/>
      <c r="N24" s="109"/>
      <c r="O24" s="109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102" customFormat="1" ht="25.5" x14ac:dyDescent="0.2">
      <c r="A25" s="103" t="s">
        <v>105</v>
      </c>
      <c r="B25" s="133" t="s">
        <v>239</v>
      </c>
      <c r="C25" s="131" t="s">
        <v>107</v>
      </c>
      <c r="D25" s="209">
        <v>222</v>
      </c>
      <c r="E25" s="99"/>
      <c r="F25" s="100"/>
      <c r="G25" s="101"/>
      <c r="H25" s="100"/>
      <c r="I25" s="101"/>
      <c r="J25" s="100"/>
      <c r="K25" s="101"/>
      <c r="L25" s="100"/>
      <c r="M25" s="101"/>
      <c r="N25" s="100"/>
      <c r="O25" s="100"/>
      <c r="Q25" s="110"/>
    </row>
    <row r="26" spans="1:1024" ht="14.25" x14ac:dyDescent="0.2">
      <c r="A26" s="132" t="s">
        <v>108</v>
      </c>
      <c r="B26" s="133" t="s">
        <v>240</v>
      </c>
      <c r="C26" s="131" t="s">
        <v>107</v>
      </c>
      <c r="D26" s="209">
        <f>D25</f>
        <v>222</v>
      </c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0"/>
      <c r="P26"/>
      <c r="Q26" s="137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25.5" x14ac:dyDescent="0.2">
      <c r="A27" s="132" t="s">
        <v>110</v>
      </c>
      <c r="B27" s="104" t="s">
        <v>111</v>
      </c>
      <c r="C27" s="103" t="s">
        <v>102</v>
      </c>
      <c r="D27" s="211">
        <f>D25*0.3</f>
        <v>66.599999999999994</v>
      </c>
      <c r="E27" s="99"/>
      <c r="F27" s="100"/>
      <c r="G27" s="101"/>
      <c r="H27" s="100"/>
      <c r="I27" s="101"/>
      <c r="J27" s="100"/>
      <c r="K27" s="101"/>
      <c r="L27" s="100"/>
      <c r="M27" s="134"/>
      <c r="N27" s="100"/>
      <c r="O27" s="100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5.5" x14ac:dyDescent="0.2">
      <c r="A28" s="132" t="s">
        <v>112</v>
      </c>
      <c r="B28" s="133" t="s">
        <v>123</v>
      </c>
      <c r="C28" s="131" t="s">
        <v>114</v>
      </c>
      <c r="D28" s="209">
        <f>D25*0.15</f>
        <v>33.299999999999997</v>
      </c>
      <c r="E28" s="99"/>
      <c r="F28" s="100"/>
      <c r="G28" s="101"/>
      <c r="H28" s="100"/>
      <c r="I28" s="101"/>
      <c r="J28" s="100"/>
      <c r="K28" s="101"/>
      <c r="L28" s="100"/>
      <c r="M28" s="101"/>
      <c r="N28" s="100"/>
      <c r="O28" s="100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4.25" x14ac:dyDescent="0.2">
      <c r="A29" s="132" t="s">
        <v>115</v>
      </c>
      <c r="B29" s="104" t="s">
        <v>125</v>
      </c>
      <c r="C29" s="103" t="s">
        <v>102</v>
      </c>
      <c r="D29" s="211">
        <f>D25*0.05</f>
        <v>11.100000000000001</v>
      </c>
      <c r="E29" s="99"/>
      <c r="F29" s="100"/>
      <c r="G29" s="101"/>
      <c r="H29" s="100"/>
      <c r="I29" s="101"/>
      <c r="J29" s="100"/>
      <c r="K29" s="101"/>
      <c r="L29" s="100"/>
      <c r="M29" s="134"/>
      <c r="N29" s="100"/>
      <c r="O29" s="100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4.25" x14ac:dyDescent="0.2">
      <c r="A30" s="132" t="s">
        <v>257</v>
      </c>
      <c r="B30" s="104" t="s">
        <v>127</v>
      </c>
      <c r="C30" s="131" t="s">
        <v>107</v>
      </c>
      <c r="D30" s="211">
        <f>D25</f>
        <v>222</v>
      </c>
      <c r="E30" s="99"/>
      <c r="F30" s="100"/>
      <c r="G30" s="101"/>
      <c r="H30" s="100"/>
      <c r="I30" s="101"/>
      <c r="J30" s="100"/>
      <c r="K30" s="101"/>
      <c r="L30" s="100"/>
      <c r="M30" s="134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x14ac:dyDescent="0.2">
      <c r="A31" s="132" t="s">
        <v>258</v>
      </c>
      <c r="B31" s="104" t="s">
        <v>129</v>
      </c>
      <c r="C31" s="131" t="s">
        <v>107</v>
      </c>
      <c r="D31" s="211">
        <f>D25</f>
        <v>222</v>
      </c>
      <c r="E31" s="99"/>
      <c r="F31" s="100"/>
      <c r="G31" s="101"/>
      <c r="H31" s="100"/>
      <c r="I31" s="101"/>
      <c r="J31" s="100"/>
      <c r="K31" s="101"/>
      <c r="L31" s="100"/>
      <c r="M31" s="134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85" customFormat="1" ht="25.5" x14ac:dyDescent="0.2">
      <c r="A32" s="103" t="s">
        <v>117</v>
      </c>
      <c r="B32" s="104" t="s">
        <v>153</v>
      </c>
      <c r="C32" s="105" t="s">
        <v>132</v>
      </c>
      <c r="D32" s="211">
        <v>96.2</v>
      </c>
      <c r="E32" s="99"/>
      <c r="F32" s="124"/>
      <c r="G32" s="101"/>
      <c r="H32" s="100"/>
      <c r="I32" s="101"/>
      <c r="J32" s="100"/>
      <c r="K32" s="101"/>
      <c r="L32" s="100"/>
      <c r="M32" s="101"/>
      <c r="N32" s="100"/>
      <c r="O32" s="100"/>
      <c r="Q32" s="110"/>
    </row>
    <row r="33" spans="1:1024" s="102" customFormat="1" ht="14.25" x14ac:dyDescent="0.2">
      <c r="A33" s="138" t="s">
        <v>119</v>
      </c>
      <c r="B33" s="139" t="s">
        <v>155</v>
      </c>
      <c r="C33" s="140" t="s">
        <v>132</v>
      </c>
      <c r="D33" s="212">
        <f>D32</f>
        <v>96.2</v>
      </c>
      <c r="E33" s="99"/>
      <c r="F33" s="100"/>
      <c r="G33" s="101"/>
      <c r="H33" s="100"/>
      <c r="I33" s="101"/>
      <c r="J33" s="100"/>
      <c r="K33" s="101"/>
      <c r="L33" s="100"/>
      <c r="M33" s="101"/>
      <c r="N33" s="100"/>
      <c r="O33" s="100"/>
      <c r="Q33" s="110"/>
    </row>
    <row r="34" spans="1:1024" ht="14.25" x14ac:dyDescent="0.2">
      <c r="A34" s="138" t="s">
        <v>121</v>
      </c>
      <c r="B34" s="142" t="s">
        <v>157</v>
      </c>
      <c r="C34" s="105" t="s">
        <v>132</v>
      </c>
      <c r="D34" s="125">
        <f>D32</f>
        <v>96.2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x14ac:dyDescent="0.2">
      <c r="A35" s="138" t="s">
        <v>122</v>
      </c>
      <c r="B35" s="104" t="s">
        <v>159</v>
      </c>
      <c r="C35" s="105" t="s">
        <v>102</v>
      </c>
      <c r="D35" s="125">
        <f>D34*0.15</f>
        <v>14.43</v>
      </c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0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5.5" x14ac:dyDescent="0.2">
      <c r="A36" s="103" t="s">
        <v>130</v>
      </c>
      <c r="B36" s="104" t="s">
        <v>161</v>
      </c>
      <c r="C36" s="105" t="s">
        <v>78</v>
      </c>
      <c r="D36" s="211">
        <v>1</v>
      </c>
      <c r="E36" s="106"/>
      <c r="F36" s="100"/>
      <c r="G36" s="108"/>
      <c r="H36" s="109"/>
      <c r="I36" s="108"/>
      <c r="J36" s="109"/>
      <c r="K36" s="108"/>
      <c r="L36" s="109"/>
      <c r="M36" s="108"/>
      <c r="N36" s="109"/>
      <c r="O36" s="109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5.5" x14ac:dyDescent="0.2">
      <c r="A37" s="103" t="s">
        <v>143</v>
      </c>
      <c r="B37" s="104" t="s">
        <v>220</v>
      </c>
      <c r="C37" s="105" t="s">
        <v>70</v>
      </c>
      <c r="D37" s="211">
        <v>1</v>
      </c>
      <c r="E37" s="113"/>
      <c r="F37" s="100"/>
      <c r="G37" s="114"/>
      <c r="H37" s="100"/>
      <c r="I37" s="108"/>
      <c r="J37" s="109"/>
      <c r="K37" s="108"/>
      <c r="L37" s="109"/>
      <c r="M37" s="108"/>
      <c r="N37" s="109"/>
      <c r="O37" s="109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120" customFormat="1" ht="25.5" x14ac:dyDescent="0.2">
      <c r="A38" s="103" t="s">
        <v>152</v>
      </c>
      <c r="B38" s="104" t="s">
        <v>222</v>
      </c>
      <c r="C38" s="105" t="s">
        <v>70</v>
      </c>
      <c r="D38" s="211">
        <v>3</v>
      </c>
      <c r="E38" s="115"/>
      <c r="F38" s="100"/>
      <c r="G38" s="116"/>
      <c r="H38" s="117"/>
      <c r="I38" s="118"/>
      <c r="J38" s="119"/>
      <c r="K38" s="118"/>
      <c r="L38" s="119"/>
      <c r="M38" s="118"/>
      <c r="N38" s="119"/>
      <c r="O38" s="119"/>
      <c r="Q38" s="110"/>
    </row>
    <row r="39" spans="1:1024" x14ac:dyDescent="0.2">
      <c r="A39" s="158">
        <v>3</v>
      </c>
      <c r="B39" s="159" t="s">
        <v>223</v>
      </c>
      <c r="C39" s="105"/>
      <c r="D39" s="208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02" customFormat="1" ht="76.5" x14ac:dyDescent="0.2">
      <c r="A40" s="160" t="s">
        <v>165</v>
      </c>
      <c r="B40" s="161" t="s">
        <v>225</v>
      </c>
      <c r="C40" s="162" t="s">
        <v>78</v>
      </c>
      <c r="D40" s="213">
        <v>1</v>
      </c>
      <c r="E40" s="99"/>
      <c r="F40" s="100"/>
      <c r="G40" s="101"/>
      <c r="H40" s="100"/>
      <c r="I40" s="101"/>
      <c r="J40" s="100"/>
      <c r="K40" s="101"/>
      <c r="L40" s="100"/>
      <c r="M40" s="101"/>
      <c r="N40" s="100"/>
      <c r="O40" s="100"/>
      <c r="Q40" s="110"/>
    </row>
    <row r="41" spans="1:1024" s="170" customFormat="1" x14ac:dyDescent="0.2">
      <c r="A41" s="163"/>
      <c r="B41" s="76" t="s">
        <v>14</v>
      </c>
      <c r="C41" s="164"/>
      <c r="D41" s="214"/>
      <c r="E41" s="165"/>
      <c r="F41" s="166"/>
      <c r="G41" s="167"/>
      <c r="H41" s="168"/>
      <c r="I41" s="167"/>
      <c r="J41" s="168"/>
      <c r="K41" s="167">
        <f>SUM(K11:K40)</f>
        <v>0</v>
      </c>
      <c r="L41" s="168">
        <f>SUM(L11:L40)</f>
        <v>0</v>
      </c>
      <c r="M41" s="167">
        <f>SUM(M11:M40)</f>
        <v>0</v>
      </c>
      <c r="N41" s="168">
        <f>SUM(N11:N40)</f>
        <v>0</v>
      </c>
      <c r="O41" s="169">
        <f>SUM(O11:O40)</f>
        <v>0</v>
      </c>
    </row>
    <row r="42" spans="1:1024" x14ac:dyDescent="0.2">
      <c r="A42"/>
      <c r="B42"/>
      <c r="C42"/>
      <c r="D42" s="215"/>
      <c r="E42"/>
      <c r="F42"/>
      <c r="G42"/>
      <c r="H42"/>
      <c r="I42"/>
      <c r="J42" s="171" t="s">
        <v>266</v>
      </c>
      <c r="K42" s="172"/>
      <c r="L42" s="172"/>
      <c r="M42" s="172">
        <f>M41*0.05</f>
        <v>0</v>
      </c>
      <c r="N42" s="172"/>
      <c r="O42" s="173">
        <f>M42</f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">
      <c r="A43"/>
      <c r="B43"/>
      <c r="C43"/>
      <c r="D43" s="215"/>
      <c r="E43"/>
      <c r="F43"/>
      <c r="G43"/>
      <c r="H43"/>
      <c r="I43"/>
      <c r="J43" s="171" t="s">
        <v>226</v>
      </c>
      <c r="K43" s="174">
        <f>SUM(K41:K42)</f>
        <v>0</v>
      </c>
      <c r="L43" s="174">
        <f>SUM(L41:L42)</f>
        <v>0</v>
      </c>
      <c r="M43" s="174">
        <f>SUM(M41:M42)</f>
        <v>0</v>
      </c>
      <c r="N43" s="174">
        <f>SUM(N41:N42)</f>
        <v>0</v>
      </c>
      <c r="O43" s="175">
        <f>SUM(O41:O42)</f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">
      <c r="A44"/>
      <c r="B44"/>
      <c r="C44"/>
      <c r="D44" s="215"/>
      <c r="E44"/>
      <c r="F44"/>
      <c r="G44"/>
      <c r="H44"/>
      <c r="I44"/>
      <c r="J44" s="171"/>
      <c r="K44" s="176"/>
      <c r="L44" s="176"/>
      <c r="M44" s="176"/>
      <c r="N44" s="176"/>
      <c r="O44" s="177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/>
      <c r="B45" s="78" t="s">
        <v>18</v>
      </c>
      <c r="C45"/>
      <c r="D45" s="215"/>
      <c r="E45" s="3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6" customFormat="1" x14ac:dyDescent="0.2">
      <c r="A46" s="1"/>
      <c r="B46" s="2"/>
      <c r="C46" s="3"/>
      <c r="D46" s="216"/>
      <c r="E46" s="35"/>
      <c r="G46" s="37"/>
      <c r="H46" s="37"/>
      <c r="I46" s="37"/>
      <c r="J46" s="37"/>
      <c r="K46" s="37"/>
      <c r="L46" s="37"/>
      <c r="M46" s="37"/>
      <c r="N46" s="37"/>
      <c r="O46" s="4"/>
      <c r="P46" s="4"/>
      <c r="Q46" s="4"/>
    </row>
    <row r="47" spans="1:1024" s="36" customFormat="1" x14ac:dyDescent="0.2">
      <c r="A47" s="1"/>
      <c r="B47" s="78" t="s">
        <v>19</v>
      </c>
      <c r="C47" s="3"/>
      <c r="D47" s="216"/>
      <c r="E47" s="35"/>
      <c r="G47" s="37"/>
      <c r="H47" s="37"/>
      <c r="I47" s="37"/>
      <c r="J47" s="37"/>
      <c r="K47" s="37"/>
      <c r="L47" s="37"/>
      <c r="M47" s="37"/>
      <c r="N47" s="37"/>
      <c r="O47" s="4"/>
      <c r="P47" s="4"/>
      <c r="Q47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5:C31 IY25:IY31 SU25:SU31 ACQ25:ACQ31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1-4
&amp;"Arial,Trekns"&amp;USADZĪVES KANALIZĀCIJA K1 (APJOMS Nr.4, NO K1-8 LĪDZ K1-7A).</oddHeader>
    <oddFooter>&amp;C&amp;8&amp;P&amp;R&amp;8&amp;D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0"/>
  <sheetViews>
    <sheetView topLeftCell="A28" zoomScaleNormal="100" workbookViewId="0">
      <selection activeCell="G35" sqref="G35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O46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186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166</v>
      </c>
      <c r="C12" s="105" t="s">
        <v>70</v>
      </c>
      <c r="D12" s="150">
        <v>60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9" customFormat="1" x14ac:dyDescent="0.2">
      <c r="A13" s="105" t="s">
        <v>71</v>
      </c>
      <c r="B13" s="122" t="s">
        <v>92</v>
      </c>
      <c r="C13" s="123" t="s">
        <v>75</v>
      </c>
      <c r="D13" s="185">
        <v>4</v>
      </c>
      <c r="E13" s="113"/>
      <c r="F13" s="124"/>
      <c r="G13" s="114"/>
      <c r="H13" s="100"/>
      <c r="I13" s="108"/>
      <c r="J13" s="109"/>
      <c r="K13" s="108"/>
      <c r="L13" s="109"/>
      <c r="M13" s="108"/>
      <c r="N13" s="109"/>
      <c r="O13" s="109"/>
      <c r="Q13" s="110"/>
    </row>
    <row r="14" spans="1:1024" s="102" customFormat="1" ht="25.5" x14ac:dyDescent="0.2">
      <c r="A14" s="105" t="s">
        <v>73</v>
      </c>
      <c r="B14" s="122" t="s">
        <v>171</v>
      </c>
      <c r="C14" s="123" t="s">
        <v>78</v>
      </c>
      <c r="D14" s="185">
        <v>1</v>
      </c>
      <c r="E14" s="151"/>
      <c r="F14" s="124"/>
      <c r="G14" s="152"/>
      <c r="H14" s="100"/>
      <c r="I14" s="101"/>
      <c r="J14" s="100"/>
      <c r="K14" s="101"/>
      <c r="L14" s="100"/>
      <c r="M14" s="101"/>
      <c r="N14" s="100"/>
      <c r="O14" s="109"/>
      <c r="Q14" s="110"/>
    </row>
    <row r="15" spans="1:1024" ht="25.5" x14ac:dyDescent="0.2">
      <c r="A15" s="105" t="s">
        <v>76</v>
      </c>
      <c r="B15" s="153" t="s">
        <v>259</v>
      </c>
      <c r="C15" s="105" t="s">
        <v>78</v>
      </c>
      <c r="D15" s="150">
        <v>1</v>
      </c>
      <c r="E15" s="151"/>
      <c r="F15" s="124"/>
      <c r="G15" s="152"/>
      <c r="H15" s="100"/>
      <c r="I15" s="101"/>
      <c r="J15" s="100"/>
      <c r="K15" s="101"/>
      <c r="L15" s="100"/>
      <c r="M15" s="101"/>
      <c r="N15" s="100"/>
      <c r="O15" s="100"/>
      <c r="P15"/>
      <c r="Q15" s="110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59" customFormat="1" ht="51" x14ac:dyDescent="0.2">
      <c r="A16" s="105" t="s">
        <v>79</v>
      </c>
      <c r="B16" s="154" t="s">
        <v>183</v>
      </c>
      <c r="C16" s="155" t="s">
        <v>78</v>
      </c>
      <c r="D16" s="135">
        <v>1</v>
      </c>
      <c r="E16" s="106"/>
      <c r="F16" s="124"/>
      <c r="G16" s="108"/>
      <c r="H16" s="100"/>
      <c r="I16" s="108"/>
      <c r="J16" s="100"/>
      <c r="K16" s="108"/>
      <c r="L16" s="109"/>
      <c r="M16" s="108"/>
      <c r="N16" s="109"/>
      <c r="O16" s="100"/>
      <c r="Q16" s="110"/>
    </row>
    <row r="17" spans="1:1024" ht="51" x14ac:dyDescent="0.2">
      <c r="A17" s="105" t="s">
        <v>81</v>
      </c>
      <c r="B17" s="154" t="s">
        <v>187</v>
      </c>
      <c r="C17" s="155" t="s">
        <v>78</v>
      </c>
      <c r="D17" s="185">
        <v>1</v>
      </c>
      <c r="E17" s="156"/>
      <c r="F17" s="124"/>
      <c r="G17" s="108"/>
      <c r="H17" s="109"/>
      <c r="I17" s="108"/>
      <c r="J17" s="109"/>
      <c r="K17" s="108"/>
      <c r="L17" s="109"/>
      <c r="M17" s="101"/>
      <c r="N17" s="109"/>
      <c r="O17" s="109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85" customFormat="1" x14ac:dyDescent="0.2">
      <c r="A18" s="105" t="s">
        <v>83</v>
      </c>
      <c r="B18" s="104" t="s">
        <v>94</v>
      </c>
      <c r="C18" s="105" t="s">
        <v>78</v>
      </c>
      <c r="D18" s="150">
        <v>4</v>
      </c>
      <c r="E18" s="106"/>
      <c r="F18" s="124"/>
      <c r="G18" s="108"/>
      <c r="H18" s="100"/>
      <c r="I18" s="108"/>
      <c r="J18" s="109"/>
      <c r="K18" s="108"/>
      <c r="L18" s="109"/>
      <c r="M18" s="108"/>
      <c r="N18" s="109"/>
      <c r="O18" s="109"/>
      <c r="Q18" s="110"/>
    </row>
    <row r="19" spans="1:1024" x14ac:dyDescent="0.2">
      <c r="A19" s="105" t="s">
        <v>85</v>
      </c>
      <c r="B19" s="157" t="s">
        <v>192</v>
      </c>
      <c r="C19" s="105" t="s">
        <v>70</v>
      </c>
      <c r="D19" s="150">
        <v>60</v>
      </c>
      <c r="E19" s="151"/>
      <c r="F19" s="124"/>
      <c r="G19" s="152"/>
      <c r="H19" s="100"/>
      <c r="I19" s="101"/>
      <c r="J19" s="109"/>
      <c r="K19" s="108"/>
      <c r="L19" s="109"/>
      <c r="M19" s="108"/>
      <c r="N19" s="109"/>
      <c r="O19" s="109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5.5" x14ac:dyDescent="0.2">
      <c r="A20" s="96">
        <v>2</v>
      </c>
      <c r="B20" s="127" t="s">
        <v>193</v>
      </c>
      <c r="C20" s="98"/>
      <c r="D20" s="184"/>
      <c r="E20" s="93"/>
      <c r="F20" s="128"/>
      <c r="G20" s="94"/>
      <c r="H20" s="129"/>
      <c r="I20" s="94"/>
      <c r="J20" s="129"/>
      <c r="K20" s="108"/>
      <c r="L20" s="109"/>
      <c r="M20" s="108"/>
      <c r="N20" s="109"/>
      <c r="O20" s="109"/>
      <c r="P20"/>
      <c r="Q20" s="11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0.25" x14ac:dyDescent="0.2">
      <c r="A21" s="103" t="s">
        <v>100</v>
      </c>
      <c r="B21" s="104" t="s">
        <v>101</v>
      </c>
      <c r="C21" s="105" t="s">
        <v>102</v>
      </c>
      <c r="D21" s="130">
        <v>216.3</v>
      </c>
      <c r="E21" s="106"/>
      <c r="F21" s="107"/>
      <c r="G21" s="108"/>
      <c r="H21" s="109"/>
      <c r="I21" s="108"/>
      <c r="J21" s="109"/>
      <c r="K21" s="108"/>
      <c r="L21" s="109"/>
      <c r="M21" s="108"/>
      <c r="N21" s="109"/>
      <c r="O21" s="109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51" x14ac:dyDescent="0.2">
      <c r="A22" s="103" t="s">
        <v>103</v>
      </c>
      <c r="B22" s="104" t="s">
        <v>104</v>
      </c>
      <c r="C22" s="105" t="s">
        <v>102</v>
      </c>
      <c r="D22" s="130">
        <v>72.099999999999994</v>
      </c>
      <c r="E22" s="113"/>
      <c r="F22" s="107"/>
      <c r="G22" s="114"/>
      <c r="H22" s="109"/>
      <c r="I22" s="108"/>
      <c r="J22" s="109"/>
      <c r="K22" s="108"/>
      <c r="L22" s="109"/>
      <c r="M22" s="108"/>
      <c r="N22" s="109"/>
      <c r="O22" s="109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102" customFormat="1" ht="25.5" x14ac:dyDescent="0.2">
      <c r="A23" s="103" t="s">
        <v>105</v>
      </c>
      <c r="B23" s="104" t="s">
        <v>106</v>
      </c>
      <c r="C23" s="131" t="s">
        <v>107</v>
      </c>
      <c r="D23" s="135">
        <v>61</v>
      </c>
      <c r="E23" s="99"/>
      <c r="F23" s="124"/>
      <c r="G23" s="101"/>
      <c r="H23" s="100"/>
      <c r="I23" s="101"/>
      <c r="J23" s="100"/>
      <c r="K23" s="101"/>
      <c r="L23" s="100"/>
      <c r="M23" s="101"/>
      <c r="N23" s="100"/>
      <c r="O23" s="100"/>
      <c r="Q23" s="110"/>
    </row>
    <row r="24" spans="1:1024" ht="14.25" x14ac:dyDescent="0.2">
      <c r="A24" s="132" t="s">
        <v>108</v>
      </c>
      <c r="B24" s="133" t="s">
        <v>109</v>
      </c>
      <c r="C24" s="131" t="s">
        <v>107</v>
      </c>
      <c r="D24" s="135">
        <f>D23</f>
        <v>61</v>
      </c>
      <c r="E24" s="99"/>
      <c r="F24" s="100"/>
      <c r="G24" s="101"/>
      <c r="H24" s="100"/>
      <c r="I24" s="101"/>
      <c r="J24" s="100"/>
      <c r="K24" s="101"/>
      <c r="L24" s="100"/>
      <c r="M24" s="101"/>
      <c r="N24" s="100"/>
      <c r="O24" s="100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5.5" x14ac:dyDescent="0.2">
      <c r="A25" s="132" t="s">
        <v>110</v>
      </c>
      <c r="B25" s="104" t="s">
        <v>111</v>
      </c>
      <c r="C25" s="103" t="s">
        <v>102</v>
      </c>
      <c r="D25" s="130">
        <f>D23*0.3</f>
        <v>18.3</v>
      </c>
      <c r="E25" s="99"/>
      <c r="F25" s="100"/>
      <c r="G25" s="101"/>
      <c r="H25" s="100"/>
      <c r="I25" s="101"/>
      <c r="J25" s="100"/>
      <c r="K25" s="101"/>
      <c r="L25" s="100"/>
      <c r="M25" s="134"/>
      <c r="N25" s="100"/>
      <c r="O25" s="100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5.5" x14ac:dyDescent="0.2">
      <c r="A26" s="132" t="s">
        <v>112</v>
      </c>
      <c r="B26" s="133" t="s">
        <v>113</v>
      </c>
      <c r="C26" s="131" t="s">
        <v>114</v>
      </c>
      <c r="D26" s="135">
        <f>D23*0.2</f>
        <v>12.200000000000001</v>
      </c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0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25.5" x14ac:dyDescent="0.2">
      <c r="A27" s="132" t="s">
        <v>115</v>
      </c>
      <c r="B27" s="133" t="s">
        <v>116</v>
      </c>
      <c r="C27" s="131" t="s">
        <v>114</v>
      </c>
      <c r="D27" s="135">
        <f>D23*0.1</f>
        <v>6.1000000000000005</v>
      </c>
      <c r="E27" s="99"/>
      <c r="F27" s="100"/>
      <c r="G27" s="101"/>
      <c r="H27" s="100"/>
      <c r="I27" s="101"/>
      <c r="J27" s="100"/>
      <c r="K27" s="101"/>
      <c r="L27" s="100"/>
      <c r="M27" s="101"/>
      <c r="N27" s="100"/>
      <c r="O27" s="100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5.5" x14ac:dyDescent="0.2">
      <c r="A28" s="103" t="s">
        <v>117</v>
      </c>
      <c r="B28" s="133" t="s">
        <v>239</v>
      </c>
      <c r="C28" s="131" t="s">
        <v>107</v>
      </c>
      <c r="D28" s="135">
        <v>336</v>
      </c>
      <c r="E28" s="99"/>
      <c r="F28" s="100"/>
      <c r="G28" s="101"/>
      <c r="H28" s="100"/>
      <c r="I28" s="101"/>
      <c r="J28" s="100"/>
      <c r="K28" s="101"/>
      <c r="L28" s="100"/>
      <c r="M28" s="101"/>
      <c r="N28" s="100"/>
      <c r="O28" s="100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4.25" x14ac:dyDescent="0.2">
      <c r="A29" s="132" t="s">
        <v>119</v>
      </c>
      <c r="B29" s="133" t="s">
        <v>253</v>
      </c>
      <c r="C29" s="131" t="s">
        <v>107</v>
      </c>
      <c r="D29" s="135">
        <f>D28</f>
        <v>336</v>
      </c>
      <c r="E29" s="99"/>
      <c r="F29" s="100"/>
      <c r="G29" s="101"/>
      <c r="H29" s="100"/>
      <c r="I29" s="101"/>
      <c r="J29" s="100"/>
      <c r="K29" s="101"/>
      <c r="L29" s="100"/>
      <c r="M29" s="101"/>
      <c r="N29" s="100"/>
      <c r="O29" s="100"/>
      <c r="P29"/>
      <c r="Q29" s="137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25.5" x14ac:dyDescent="0.2">
      <c r="A30" s="132" t="s">
        <v>121</v>
      </c>
      <c r="B30" s="104" t="s">
        <v>111</v>
      </c>
      <c r="C30" s="103" t="s">
        <v>102</v>
      </c>
      <c r="D30" s="130">
        <f>D28*0.3</f>
        <v>100.8</v>
      </c>
      <c r="E30" s="99"/>
      <c r="F30" s="100"/>
      <c r="G30" s="101"/>
      <c r="H30" s="100"/>
      <c r="I30" s="101"/>
      <c r="J30" s="100"/>
      <c r="K30" s="101"/>
      <c r="L30" s="100"/>
      <c r="M30" s="134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5.5" x14ac:dyDescent="0.2">
      <c r="A31" s="132" t="s">
        <v>122</v>
      </c>
      <c r="B31" s="133" t="s">
        <v>123</v>
      </c>
      <c r="C31" s="131" t="s">
        <v>114</v>
      </c>
      <c r="D31" s="135">
        <f>D28*0.15</f>
        <v>50.4</v>
      </c>
      <c r="E31" s="99"/>
      <c r="F31" s="100"/>
      <c r="G31" s="101"/>
      <c r="H31" s="100"/>
      <c r="I31" s="101"/>
      <c r="J31" s="100"/>
      <c r="K31" s="101"/>
      <c r="L31" s="100"/>
      <c r="M31" s="101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4.25" x14ac:dyDescent="0.2">
      <c r="A32" s="132" t="s">
        <v>124</v>
      </c>
      <c r="B32" s="104" t="s">
        <v>125</v>
      </c>
      <c r="C32" s="103" t="s">
        <v>102</v>
      </c>
      <c r="D32" s="130">
        <f>D28*0.05</f>
        <v>16.8</v>
      </c>
      <c r="E32" s="99"/>
      <c r="F32" s="100"/>
      <c r="G32" s="101"/>
      <c r="H32" s="100"/>
      <c r="I32" s="101"/>
      <c r="J32" s="100"/>
      <c r="K32" s="101"/>
      <c r="L32" s="100"/>
      <c r="M32" s="134"/>
      <c r="N32" s="100"/>
      <c r="O32" s="100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4.25" x14ac:dyDescent="0.2">
      <c r="A33" s="132" t="s">
        <v>126</v>
      </c>
      <c r="B33" s="104" t="s">
        <v>127</v>
      </c>
      <c r="C33" s="131" t="s">
        <v>107</v>
      </c>
      <c r="D33" s="130">
        <f>D28</f>
        <v>336</v>
      </c>
      <c r="E33" s="99"/>
      <c r="F33" s="100"/>
      <c r="G33" s="101"/>
      <c r="H33" s="100"/>
      <c r="I33" s="101"/>
      <c r="J33" s="100"/>
      <c r="K33" s="101"/>
      <c r="L33" s="100"/>
      <c r="M33" s="134"/>
      <c r="N33" s="100"/>
      <c r="O33" s="100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4.25" x14ac:dyDescent="0.2">
      <c r="A34" s="132" t="s">
        <v>128</v>
      </c>
      <c r="B34" s="104" t="s">
        <v>129</v>
      </c>
      <c r="C34" s="131" t="s">
        <v>107</v>
      </c>
      <c r="D34" s="130">
        <f>D28</f>
        <v>336</v>
      </c>
      <c r="E34" s="99"/>
      <c r="F34" s="100"/>
      <c r="G34" s="101"/>
      <c r="H34" s="100"/>
      <c r="I34" s="101"/>
      <c r="J34" s="100"/>
      <c r="K34" s="101"/>
      <c r="L34" s="100"/>
      <c r="M34" s="134"/>
      <c r="N34" s="100"/>
      <c r="O34" s="100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85" customFormat="1" ht="25.5" x14ac:dyDescent="0.2">
      <c r="A35" s="103" t="s">
        <v>130</v>
      </c>
      <c r="B35" s="104" t="s">
        <v>153</v>
      </c>
      <c r="C35" s="105" t="s">
        <v>132</v>
      </c>
      <c r="D35" s="130">
        <v>120.2</v>
      </c>
      <c r="E35" s="99"/>
      <c r="F35" s="124"/>
      <c r="G35" s="101"/>
      <c r="H35" s="100"/>
      <c r="I35" s="101"/>
      <c r="J35" s="100"/>
      <c r="K35" s="101"/>
      <c r="L35" s="100"/>
      <c r="M35" s="101"/>
      <c r="N35" s="100"/>
      <c r="O35" s="100"/>
      <c r="Q35" s="110"/>
    </row>
    <row r="36" spans="1:1024" s="102" customFormat="1" ht="14.25" x14ac:dyDescent="0.2">
      <c r="A36" s="138" t="s">
        <v>133</v>
      </c>
      <c r="B36" s="139" t="s">
        <v>155</v>
      </c>
      <c r="C36" s="140" t="s">
        <v>132</v>
      </c>
      <c r="D36" s="141">
        <f>D35</f>
        <v>120.2</v>
      </c>
      <c r="E36" s="99"/>
      <c r="F36" s="100"/>
      <c r="G36" s="101"/>
      <c r="H36" s="100"/>
      <c r="I36" s="101"/>
      <c r="J36" s="100"/>
      <c r="K36" s="101"/>
      <c r="L36" s="100"/>
      <c r="M36" s="101"/>
      <c r="N36" s="100"/>
      <c r="O36" s="100"/>
      <c r="Q36" s="110"/>
    </row>
    <row r="37" spans="1:1024" ht="14.25" x14ac:dyDescent="0.2">
      <c r="A37" s="138" t="s">
        <v>135</v>
      </c>
      <c r="B37" s="142" t="s">
        <v>157</v>
      </c>
      <c r="C37" s="105" t="s">
        <v>132</v>
      </c>
      <c r="D37" s="185">
        <f>D35</f>
        <v>120.2</v>
      </c>
      <c r="E37" s="99"/>
      <c r="F37" s="100"/>
      <c r="G37" s="101"/>
      <c r="H37" s="100"/>
      <c r="I37" s="101"/>
      <c r="J37" s="100"/>
      <c r="K37" s="101"/>
      <c r="L37" s="100"/>
      <c r="M37" s="101"/>
      <c r="N37" s="100"/>
      <c r="O37" s="100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4.25" x14ac:dyDescent="0.2">
      <c r="A38" s="138" t="s">
        <v>137</v>
      </c>
      <c r="B38" s="104" t="s">
        <v>159</v>
      </c>
      <c r="C38" s="105" t="s">
        <v>102</v>
      </c>
      <c r="D38" s="185">
        <f>D37*0.15</f>
        <v>18.03</v>
      </c>
      <c r="E38" s="99"/>
      <c r="F38" s="100"/>
      <c r="G38" s="101"/>
      <c r="H38" s="100"/>
      <c r="I38" s="101"/>
      <c r="J38" s="100"/>
      <c r="K38" s="101"/>
      <c r="L38" s="100"/>
      <c r="M38" s="101"/>
      <c r="N38" s="100"/>
      <c r="O38" s="100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5.5" x14ac:dyDescent="0.2">
      <c r="A39" s="103" t="s">
        <v>143</v>
      </c>
      <c r="B39" s="104" t="s">
        <v>161</v>
      </c>
      <c r="C39" s="105" t="s">
        <v>78</v>
      </c>
      <c r="D39" s="130">
        <v>1</v>
      </c>
      <c r="E39" s="106"/>
      <c r="F39" s="100"/>
      <c r="G39" s="108"/>
      <c r="H39" s="109"/>
      <c r="I39" s="108"/>
      <c r="J39" s="109"/>
      <c r="K39" s="108"/>
      <c r="L39" s="109"/>
      <c r="M39" s="108"/>
      <c r="N39" s="109"/>
      <c r="O39" s="10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5.5" x14ac:dyDescent="0.2">
      <c r="A40" s="103" t="s">
        <v>152</v>
      </c>
      <c r="B40" s="104" t="s">
        <v>220</v>
      </c>
      <c r="C40" s="105" t="s">
        <v>70</v>
      </c>
      <c r="D40" s="130">
        <v>1</v>
      </c>
      <c r="E40" s="113"/>
      <c r="F40" s="100"/>
      <c r="G40" s="114"/>
      <c r="H40" s="100"/>
      <c r="I40" s="108"/>
      <c r="J40" s="109"/>
      <c r="K40" s="108"/>
      <c r="L40" s="109"/>
      <c r="M40" s="108"/>
      <c r="N40" s="109"/>
      <c r="O40" s="109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120" customFormat="1" ht="25.5" x14ac:dyDescent="0.2">
      <c r="A41" s="103" t="s">
        <v>160</v>
      </c>
      <c r="B41" s="104" t="s">
        <v>222</v>
      </c>
      <c r="C41" s="105" t="s">
        <v>70</v>
      </c>
      <c r="D41" s="130">
        <v>3</v>
      </c>
      <c r="E41" s="115"/>
      <c r="F41" s="100"/>
      <c r="G41" s="116"/>
      <c r="H41" s="117"/>
      <c r="I41" s="118"/>
      <c r="J41" s="119"/>
      <c r="K41" s="118"/>
      <c r="L41" s="119"/>
      <c r="M41" s="118"/>
      <c r="N41" s="119"/>
      <c r="O41" s="119"/>
      <c r="Q41" s="110"/>
    </row>
    <row r="42" spans="1:1024" x14ac:dyDescent="0.2">
      <c r="A42" s="158">
        <v>3</v>
      </c>
      <c r="B42" s="159" t="s">
        <v>223</v>
      </c>
      <c r="C42" s="105"/>
      <c r="D42" s="150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s="102" customFormat="1" ht="76.5" x14ac:dyDescent="0.2">
      <c r="A43" s="160" t="s">
        <v>165</v>
      </c>
      <c r="B43" s="161" t="s">
        <v>225</v>
      </c>
      <c r="C43" s="162" t="s">
        <v>78</v>
      </c>
      <c r="D43" s="187">
        <v>1</v>
      </c>
      <c r="E43" s="99"/>
      <c r="F43" s="100"/>
      <c r="G43" s="101"/>
      <c r="H43" s="100"/>
      <c r="I43" s="101"/>
      <c r="J43" s="100"/>
      <c r="K43" s="101"/>
      <c r="L43" s="100"/>
      <c r="M43" s="101"/>
      <c r="N43" s="100"/>
      <c r="O43" s="100"/>
      <c r="Q43" s="110"/>
    </row>
    <row r="44" spans="1:1024" s="170" customFormat="1" x14ac:dyDescent="0.2">
      <c r="A44" s="163"/>
      <c r="B44" s="76" t="s">
        <v>14</v>
      </c>
      <c r="C44" s="164"/>
      <c r="D44" s="188"/>
      <c r="E44" s="165"/>
      <c r="F44" s="166"/>
      <c r="G44" s="167"/>
      <c r="H44" s="168"/>
      <c r="I44" s="167"/>
      <c r="J44" s="168"/>
      <c r="K44" s="167">
        <f>SUM(K11:K43)</f>
        <v>0</v>
      </c>
      <c r="L44" s="168">
        <f>SUM(L11:L43)</f>
        <v>0</v>
      </c>
      <c r="M44" s="167">
        <f>SUM(M11:M43)</f>
        <v>0</v>
      </c>
      <c r="N44" s="168">
        <f>SUM(N11:N43)</f>
        <v>0</v>
      </c>
      <c r="O44" s="169">
        <f>SUM(O11:O43)</f>
        <v>0</v>
      </c>
    </row>
    <row r="45" spans="1:1024" x14ac:dyDescent="0.2">
      <c r="A45"/>
      <c r="B45"/>
      <c r="C45"/>
      <c r="D45" s="190"/>
      <c r="E45"/>
      <c r="F45"/>
      <c r="G45"/>
      <c r="H45"/>
      <c r="I45"/>
      <c r="J45" s="171" t="s">
        <v>266</v>
      </c>
      <c r="K45" s="172"/>
      <c r="L45" s="172"/>
      <c r="M45" s="172">
        <f>M44*0.05</f>
        <v>0</v>
      </c>
      <c r="N45" s="172"/>
      <c r="O45" s="173">
        <f>M45</f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">
      <c r="A46"/>
      <c r="B46"/>
      <c r="C46"/>
      <c r="D46" s="190"/>
      <c r="E46"/>
      <c r="F46"/>
      <c r="G46"/>
      <c r="H46"/>
      <c r="I46"/>
      <c r="J46" s="171" t="s">
        <v>226</v>
      </c>
      <c r="K46" s="174">
        <f>SUM(K44:K45)</f>
        <v>0</v>
      </c>
      <c r="L46" s="174">
        <f>SUM(L44:L45)</f>
        <v>0</v>
      </c>
      <c r="M46" s="174">
        <f>SUM(M44:M45)</f>
        <v>0</v>
      </c>
      <c r="N46" s="174">
        <f>SUM(N44:N45)</f>
        <v>0</v>
      </c>
      <c r="O46" s="175">
        <f>SUM(O44:O45)</f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">
      <c r="A47"/>
      <c r="B47"/>
      <c r="C47"/>
      <c r="D47" s="190"/>
      <c r="E47"/>
      <c r="F47"/>
      <c r="G47"/>
      <c r="H47"/>
      <c r="I47"/>
      <c r="J47" s="171"/>
      <c r="K47" s="176"/>
      <c r="L47" s="176"/>
      <c r="M47" s="176"/>
      <c r="N47" s="176"/>
      <c r="O47" s="17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">
      <c r="A48"/>
      <c r="B48" s="78" t="s">
        <v>18</v>
      </c>
      <c r="C48"/>
      <c r="D48" s="190"/>
      <c r="E48" s="35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7" s="36" customFormat="1" x14ac:dyDescent="0.2">
      <c r="A49" s="1"/>
      <c r="B49" s="2"/>
      <c r="C49" s="3"/>
      <c r="D49" s="189"/>
      <c r="E49" s="35"/>
      <c r="G49" s="37"/>
      <c r="H49" s="37"/>
      <c r="I49" s="37"/>
      <c r="J49" s="37"/>
      <c r="K49" s="37"/>
      <c r="L49" s="37"/>
      <c r="M49" s="37"/>
      <c r="N49" s="37"/>
      <c r="O49" s="4"/>
      <c r="P49" s="4"/>
      <c r="Q49" s="4"/>
    </row>
    <row r="50" spans="1:17" s="36" customFormat="1" x14ac:dyDescent="0.2">
      <c r="A50" s="1"/>
      <c r="B50" s="78" t="s">
        <v>19</v>
      </c>
      <c r="C50" s="3"/>
      <c r="D50" s="189"/>
      <c r="E50" s="35"/>
      <c r="G50" s="37"/>
      <c r="H50" s="37"/>
      <c r="I50" s="37"/>
      <c r="J50" s="37"/>
      <c r="K50" s="37"/>
      <c r="L50" s="37"/>
      <c r="M50" s="37"/>
      <c r="N50" s="37"/>
      <c r="O50" s="4"/>
      <c r="P50" s="4"/>
      <c r="Q50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5:C34 IY25:IY34 SU25:SU34 ACQ25:ACQ34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1-5
&amp;"Arial,Trekns"&amp;USADZĪVES KANALIZĀCIJA K1 ( APJOMS Nr.5, NO K1-7 LĪDZ K1-6A).</oddHeader>
    <oddFooter>&amp;C&amp;8&amp;P&amp;R&amp;8&amp;D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8"/>
  <sheetViews>
    <sheetView topLeftCell="A28" zoomScaleNormal="100" workbookViewId="0">
      <selection activeCell="G36" sqref="G3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O44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7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186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166</v>
      </c>
      <c r="C12" s="105" t="s">
        <v>70</v>
      </c>
      <c r="D12" s="150">
        <v>47.7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x14ac:dyDescent="0.2">
      <c r="A13" s="105" t="s">
        <v>71</v>
      </c>
      <c r="B13" s="104" t="s">
        <v>168</v>
      </c>
      <c r="C13" s="105" t="s">
        <v>70</v>
      </c>
      <c r="D13" s="150">
        <v>5.4</v>
      </c>
      <c r="E13" s="151"/>
      <c r="F13" s="124"/>
      <c r="G13" s="152"/>
      <c r="H13" s="100"/>
      <c r="I13" s="101"/>
      <c r="J13" s="109"/>
      <c r="K13" s="108"/>
      <c r="L13" s="109"/>
      <c r="M13" s="101"/>
      <c r="N13" s="109"/>
      <c r="O13" s="109"/>
      <c r="P13"/>
      <c r="Q13" s="11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59" customFormat="1" x14ac:dyDescent="0.2">
      <c r="A14" s="105" t="s">
        <v>73</v>
      </c>
      <c r="B14" s="122" t="s">
        <v>92</v>
      </c>
      <c r="C14" s="123" t="s">
        <v>75</v>
      </c>
      <c r="D14" s="185">
        <v>6</v>
      </c>
      <c r="E14" s="113"/>
      <c r="F14" s="124"/>
      <c r="G14" s="114"/>
      <c r="H14" s="100"/>
      <c r="I14" s="108"/>
      <c r="J14" s="109"/>
      <c r="K14" s="108"/>
      <c r="L14" s="109"/>
      <c r="M14" s="108"/>
      <c r="N14" s="109"/>
      <c r="O14" s="109"/>
      <c r="Q14" s="110"/>
    </row>
    <row r="15" spans="1:1024" s="102" customFormat="1" ht="25.5" x14ac:dyDescent="0.2">
      <c r="A15" s="105" t="s">
        <v>76</v>
      </c>
      <c r="B15" s="122" t="s">
        <v>171</v>
      </c>
      <c r="C15" s="123" t="s">
        <v>78</v>
      </c>
      <c r="D15" s="185">
        <v>1</v>
      </c>
      <c r="E15" s="151"/>
      <c r="F15" s="124"/>
      <c r="G15" s="152"/>
      <c r="H15" s="100"/>
      <c r="I15" s="101"/>
      <c r="J15" s="100"/>
      <c r="K15" s="101"/>
      <c r="L15" s="100"/>
      <c r="M15" s="101"/>
      <c r="N15" s="100"/>
      <c r="O15" s="109"/>
      <c r="Q15" s="110"/>
    </row>
    <row r="16" spans="1:1024" ht="25.5" x14ac:dyDescent="0.2">
      <c r="A16" s="105" t="s">
        <v>79</v>
      </c>
      <c r="B16" s="122" t="s">
        <v>175</v>
      </c>
      <c r="C16" s="123" t="s">
        <v>78</v>
      </c>
      <c r="D16" s="185">
        <v>1</v>
      </c>
      <c r="E16" s="151"/>
      <c r="F16" s="124"/>
      <c r="G16" s="152"/>
      <c r="H16" s="100"/>
      <c r="I16" s="101"/>
      <c r="J16" s="100"/>
      <c r="K16" s="101"/>
      <c r="L16" s="100"/>
      <c r="M16" s="101"/>
      <c r="N16" s="100"/>
      <c r="O16" s="100"/>
      <c r="P16"/>
      <c r="Q16" s="11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5.5" x14ac:dyDescent="0.2">
      <c r="A17" s="105" t="s">
        <v>81</v>
      </c>
      <c r="B17" s="153" t="s">
        <v>260</v>
      </c>
      <c r="C17" s="105" t="s">
        <v>78</v>
      </c>
      <c r="D17" s="150">
        <v>2</v>
      </c>
      <c r="E17" s="151"/>
      <c r="F17" s="124"/>
      <c r="G17" s="152"/>
      <c r="H17" s="100"/>
      <c r="I17" s="101"/>
      <c r="J17" s="100"/>
      <c r="K17" s="101"/>
      <c r="L17" s="100"/>
      <c r="M17" s="101"/>
      <c r="N17" s="100"/>
      <c r="O17" s="100"/>
      <c r="P17"/>
      <c r="Q17" s="110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59" customFormat="1" ht="51" x14ac:dyDescent="0.2">
      <c r="A18" s="105" t="s">
        <v>83</v>
      </c>
      <c r="B18" s="154" t="s">
        <v>181</v>
      </c>
      <c r="C18" s="155" t="s">
        <v>78</v>
      </c>
      <c r="D18" s="135">
        <v>1</v>
      </c>
      <c r="E18" s="106"/>
      <c r="F18" s="124"/>
      <c r="G18" s="108"/>
      <c r="H18" s="109"/>
      <c r="I18" s="108"/>
      <c r="J18" s="100"/>
      <c r="K18" s="108"/>
      <c r="L18" s="109"/>
      <c r="M18" s="108"/>
      <c r="N18" s="109"/>
      <c r="O18" s="100"/>
      <c r="Q18" s="110"/>
    </row>
    <row r="19" spans="1:1024" ht="51" x14ac:dyDescent="0.2">
      <c r="A19" s="105" t="s">
        <v>85</v>
      </c>
      <c r="B19" s="154" t="s">
        <v>183</v>
      </c>
      <c r="C19" s="155" t="s">
        <v>78</v>
      </c>
      <c r="D19" s="135">
        <v>1</v>
      </c>
      <c r="E19" s="106"/>
      <c r="F19" s="124"/>
      <c r="G19" s="108"/>
      <c r="H19" s="100"/>
      <c r="I19" s="108"/>
      <c r="J19" s="100"/>
      <c r="K19" s="108"/>
      <c r="L19" s="109"/>
      <c r="M19" s="108"/>
      <c r="N19" s="109"/>
      <c r="O19" s="100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51" x14ac:dyDescent="0.2">
      <c r="A20" s="105" t="s">
        <v>87</v>
      </c>
      <c r="B20" s="154" t="s">
        <v>187</v>
      </c>
      <c r="C20" s="155" t="s">
        <v>78</v>
      </c>
      <c r="D20" s="185">
        <v>1</v>
      </c>
      <c r="E20" s="156"/>
      <c r="F20" s="124"/>
      <c r="G20" s="108"/>
      <c r="H20" s="109"/>
      <c r="I20" s="108"/>
      <c r="J20" s="109"/>
      <c r="K20" s="108"/>
      <c r="L20" s="109"/>
      <c r="M20" s="101"/>
      <c r="N20" s="109"/>
      <c r="O20" s="109"/>
      <c r="P20"/>
      <c r="Q20" s="11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85" customFormat="1" x14ac:dyDescent="0.2">
      <c r="A21" s="105" t="s">
        <v>89</v>
      </c>
      <c r="B21" s="104" t="s">
        <v>94</v>
      </c>
      <c r="C21" s="105" t="s">
        <v>78</v>
      </c>
      <c r="D21" s="150">
        <v>6</v>
      </c>
      <c r="E21" s="106"/>
      <c r="F21" s="124"/>
      <c r="G21" s="108"/>
      <c r="H21" s="100"/>
      <c r="I21" s="108"/>
      <c r="J21" s="109"/>
      <c r="K21" s="108"/>
      <c r="L21" s="109"/>
      <c r="M21" s="108"/>
      <c r="N21" s="109"/>
      <c r="O21" s="109"/>
      <c r="Q21" s="110"/>
    </row>
    <row r="22" spans="1:1024" x14ac:dyDescent="0.2">
      <c r="A22" s="105" t="s">
        <v>91</v>
      </c>
      <c r="B22" s="157" t="s">
        <v>192</v>
      </c>
      <c r="C22" s="105" t="s">
        <v>70</v>
      </c>
      <c r="D22" s="150">
        <v>53.1</v>
      </c>
      <c r="E22" s="151"/>
      <c r="F22" s="124"/>
      <c r="G22" s="152"/>
      <c r="H22" s="100"/>
      <c r="I22" s="101"/>
      <c r="J22" s="109"/>
      <c r="K22" s="108"/>
      <c r="L22" s="109"/>
      <c r="M22" s="108"/>
      <c r="N22" s="109"/>
      <c r="O22" s="109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5.5" x14ac:dyDescent="0.2">
      <c r="A23" s="96">
        <v>2</v>
      </c>
      <c r="B23" s="127" t="s">
        <v>193</v>
      </c>
      <c r="C23" s="98"/>
      <c r="D23" s="184"/>
      <c r="E23" s="93"/>
      <c r="F23" s="128"/>
      <c r="G23" s="94"/>
      <c r="H23" s="129"/>
      <c r="I23" s="94"/>
      <c r="J23" s="129"/>
      <c r="K23" s="108"/>
      <c r="L23" s="109"/>
      <c r="M23" s="108"/>
      <c r="N23" s="109"/>
      <c r="O23" s="109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40.25" x14ac:dyDescent="0.2">
      <c r="A24" s="103" t="s">
        <v>100</v>
      </c>
      <c r="B24" s="104" t="s">
        <v>101</v>
      </c>
      <c r="C24" s="105" t="s">
        <v>102</v>
      </c>
      <c r="D24" s="130">
        <v>191.4</v>
      </c>
      <c r="E24" s="106"/>
      <c r="F24" s="107"/>
      <c r="G24" s="108"/>
      <c r="H24" s="109"/>
      <c r="I24" s="108"/>
      <c r="J24" s="109"/>
      <c r="K24" s="108"/>
      <c r="L24" s="109"/>
      <c r="M24" s="108"/>
      <c r="N24" s="109"/>
      <c r="O24" s="109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51" x14ac:dyDescent="0.2">
      <c r="A25" s="103" t="s">
        <v>103</v>
      </c>
      <c r="B25" s="104" t="s">
        <v>104</v>
      </c>
      <c r="C25" s="105" t="s">
        <v>102</v>
      </c>
      <c r="D25" s="130">
        <v>63.8</v>
      </c>
      <c r="E25" s="113"/>
      <c r="F25" s="107"/>
      <c r="G25" s="114"/>
      <c r="H25" s="109"/>
      <c r="I25" s="108"/>
      <c r="J25" s="109"/>
      <c r="K25" s="108"/>
      <c r="L25" s="109"/>
      <c r="M25" s="108"/>
      <c r="N25" s="109"/>
      <c r="O25" s="109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s="102" customFormat="1" ht="25.5" x14ac:dyDescent="0.2">
      <c r="A26" s="103" t="s">
        <v>105</v>
      </c>
      <c r="B26" s="133" t="s">
        <v>239</v>
      </c>
      <c r="C26" s="131" t="s">
        <v>107</v>
      </c>
      <c r="D26" s="135">
        <v>356.5</v>
      </c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0"/>
      <c r="Q26" s="110"/>
    </row>
    <row r="27" spans="1:1024" ht="14.25" x14ac:dyDescent="0.2">
      <c r="A27" s="132" t="s">
        <v>108</v>
      </c>
      <c r="B27" s="133" t="s">
        <v>240</v>
      </c>
      <c r="C27" s="131" t="s">
        <v>107</v>
      </c>
      <c r="D27" s="135">
        <f>D26</f>
        <v>356.5</v>
      </c>
      <c r="E27" s="99"/>
      <c r="F27" s="100"/>
      <c r="G27" s="101"/>
      <c r="H27" s="100"/>
      <c r="I27" s="101"/>
      <c r="J27" s="100"/>
      <c r="K27" s="101"/>
      <c r="L27" s="100"/>
      <c r="M27" s="101"/>
      <c r="N27" s="100"/>
      <c r="O27" s="100"/>
      <c r="P27"/>
      <c r="Q27" s="13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5.5" x14ac:dyDescent="0.2">
      <c r="A28" s="132" t="s">
        <v>110</v>
      </c>
      <c r="B28" s="104" t="s">
        <v>111</v>
      </c>
      <c r="C28" s="103" t="s">
        <v>102</v>
      </c>
      <c r="D28" s="130">
        <f>D26*0.3</f>
        <v>106.95</v>
      </c>
      <c r="E28" s="99"/>
      <c r="F28" s="100"/>
      <c r="G28" s="101"/>
      <c r="H28" s="100"/>
      <c r="I28" s="101"/>
      <c r="J28" s="100"/>
      <c r="K28" s="101"/>
      <c r="L28" s="100"/>
      <c r="M28" s="134"/>
      <c r="N28" s="100"/>
      <c r="O28" s="100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5.5" x14ac:dyDescent="0.2">
      <c r="A29" s="132" t="s">
        <v>112</v>
      </c>
      <c r="B29" s="133" t="s">
        <v>123</v>
      </c>
      <c r="C29" s="131" t="s">
        <v>114</v>
      </c>
      <c r="D29" s="135">
        <f>D26*0.15</f>
        <v>53.475000000000001</v>
      </c>
      <c r="E29" s="99"/>
      <c r="F29" s="100"/>
      <c r="G29" s="101"/>
      <c r="H29" s="100"/>
      <c r="I29" s="101"/>
      <c r="J29" s="100"/>
      <c r="K29" s="101"/>
      <c r="L29" s="100"/>
      <c r="M29" s="101"/>
      <c r="N29" s="100"/>
      <c r="O29" s="100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4.25" x14ac:dyDescent="0.2">
      <c r="A30" s="132" t="s">
        <v>115</v>
      </c>
      <c r="B30" s="104" t="s">
        <v>125</v>
      </c>
      <c r="C30" s="103" t="s">
        <v>102</v>
      </c>
      <c r="D30" s="130">
        <f>D26*0.05</f>
        <v>17.824999999999999</v>
      </c>
      <c r="E30" s="99"/>
      <c r="F30" s="100"/>
      <c r="G30" s="101"/>
      <c r="H30" s="100"/>
      <c r="I30" s="101"/>
      <c r="J30" s="100"/>
      <c r="K30" s="101"/>
      <c r="L30" s="100"/>
      <c r="M30" s="134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x14ac:dyDescent="0.2">
      <c r="A31" s="132" t="s">
        <v>257</v>
      </c>
      <c r="B31" s="104" t="s">
        <v>127</v>
      </c>
      <c r="C31" s="131" t="s">
        <v>107</v>
      </c>
      <c r="D31" s="130">
        <f>D26</f>
        <v>356.5</v>
      </c>
      <c r="E31" s="99"/>
      <c r="F31" s="100"/>
      <c r="G31" s="101"/>
      <c r="H31" s="100"/>
      <c r="I31" s="101"/>
      <c r="J31" s="100"/>
      <c r="K31" s="101"/>
      <c r="L31" s="100"/>
      <c r="M31" s="134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4.25" x14ac:dyDescent="0.2">
      <c r="A32" s="132" t="s">
        <v>258</v>
      </c>
      <c r="B32" s="104" t="s">
        <v>129</v>
      </c>
      <c r="C32" s="131" t="s">
        <v>107</v>
      </c>
      <c r="D32" s="130">
        <f>D26</f>
        <v>356.5</v>
      </c>
      <c r="E32" s="99"/>
      <c r="F32" s="100"/>
      <c r="G32" s="101"/>
      <c r="H32" s="100"/>
      <c r="I32" s="101"/>
      <c r="J32" s="100"/>
      <c r="K32" s="101"/>
      <c r="L32" s="100"/>
      <c r="M32" s="134"/>
      <c r="N32" s="100"/>
      <c r="O32" s="100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s="85" customFormat="1" ht="25.5" x14ac:dyDescent="0.2">
      <c r="A33" s="103" t="s">
        <v>117</v>
      </c>
      <c r="B33" s="104" t="s">
        <v>153</v>
      </c>
      <c r="C33" s="105" t="s">
        <v>132</v>
      </c>
      <c r="D33" s="130">
        <v>116.8</v>
      </c>
      <c r="E33" s="99"/>
      <c r="F33" s="124"/>
      <c r="G33" s="101"/>
      <c r="H33" s="100"/>
      <c r="I33" s="101"/>
      <c r="J33" s="100"/>
      <c r="K33" s="101"/>
      <c r="L33" s="100"/>
      <c r="M33" s="101"/>
      <c r="N33" s="100"/>
      <c r="O33" s="100"/>
      <c r="Q33" s="110"/>
    </row>
    <row r="34" spans="1:1024" s="102" customFormat="1" ht="14.25" x14ac:dyDescent="0.2">
      <c r="A34" s="138" t="s">
        <v>119</v>
      </c>
      <c r="B34" s="139" t="s">
        <v>155</v>
      </c>
      <c r="C34" s="140" t="s">
        <v>132</v>
      </c>
      <c r="D34" s="141">
        <f>D33</f>
        <v>116.8</v>
      </c>
      <c r="E34" s="99"/>
      <c r="F34" s="100"/>
      <c r="G34" s="101"/>
      <c r="H34" s="100"/>
      <c r="I34" s="101"/>
      <c r="J34" s="100"/>
      <c r="K34" s="101"/>
      <c r="L34" s="100"/>
      <c r="M34" s="101"/>
      <c r="N34" s="100"/>
      <c r="O34" s="100"/>
      <c r="Q34" s="110"/>
    </row>
    <row r="35" spans="1:1024" ht="14.25" x14ac:dyDescent="0.2">
      <c r="A35" s="138" t="s">
        <v>121</v>
      </c>
      <c r="B35" s="142" t="s">
        <v>157</v>
      </c>
      <c r="C35" s="105" t="s">
        <v>132</v>
      </c>
      <c r="D35" s="185">
        <f>D33</f>
        <v>116.8</v>
      </c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0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4.25" x14ac:dyDescent="0.2">
      <c r="A36" s="138" t="s">
        <v>122</v>
      </c>
      <c r="B36" s="104" t="s">
        <v>159</v>
      </c>
      <c r="C36" s="105" t="s">
        <v>102</v>
      </c>
      <c r="D36" s="185">
        <f>D35*0.15</f>
        <v>17.52</v>
      </c>
      <c r="E36" s="99"/>
      <c r="F36" s="100"/>
      <c r="G36" s="101"/>
      <c r="H36" s="100"/>
      <c r="I36" s="101"/>
      <c r="J36" s="100"/>
      <c r="K36" s="101"/>
      <c r="L36" s="100"/>
      <c r="M36" s="101"/>
      <c r="N36" s="100"/>
      <c r="O36" s="100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5.5" x14ac:dyDescent="0.2">
      <c r="A37" s="103" t="s">
        <v>130</v>
      </c>
      <c r="B37" s="104" t="s">
        <v>161</v>
      </c>
      <c r="C37" s="105" t="s">
        <v>78</v>
      </c>
      <c r="D37" s="130">
        <v>1</v>
      </c>
      <c r="E37" s="106"/>
      <c r="F37" s="100"/>
      <c r="G37" s="108"/>
      <c r="H37" s="109"/>
      <c r="I37" s="108"/>
      <c r="J37" s="109"/>
      <c r="K37" s="108"/>
      <c r="L37" s="109"/>
      <c r="M37" s="108"/>
      <c r="N37" s="109"/>
      <c r="O37" s="109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5.5" x14ac:dyDescent="0.2">
      <c r="A38" s="103" t="s">
        <v>143</v>
      </c>
      <c r="B38" s="104" t="s">
        <v>220</v>
      </c>
      <c r="C38" s="105" t="s">
        <v>70</v>
      </c>
      <c r="D38" s="130">
        <v>1</v>
      </c>
      <c r="E38" s="113"/>
      <c r="F38" s="100"/>
      <c r="G38" s="114"/>
      <c r="H38" s="100"/>
      <c r="I38" s="108"/>
      <c r="J38" s="109"/>
      <c r="K38" s="108"/>
      <c r="L38" s="109"/>
      <c r="M38" s="108"/>
      <c r="N38" s="109"/>
      <c r="O38" s="109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120" customFormat="1" ht="25.5" x14ac:dyDescent="0.2">
      <c r="A39" s="103" t="s">
        <v>152</v>
      </c>
      <c r="B39" s="104" t="s">
        <v>222</v>
      </c>
      <c r="C39" s="105" t="s">
        <v>70</v>
      </c>
      <c r="D39" s="130">
        <v>3</v>
      </c>
      <c r="E39" s="115"/>
      <c r="F39" s="100"/>
      <c r="G39" s="116"/>
      <c r="H39" s="117"/>
      <c r="I39" s="118"/>
      <c r="J39" s="119"/>
      <c r="K39" s="118"/>
      <c r="L39" s="119"/>
      <c r="M39" s="118"/>
      <c r="N39" s="119"/>
      <c r="O39" s="119"/>
      <c r="Q39" s="110"/>
    </row>
    <row r="40" spans="1:1024" x14ac:dyDescent="0.2">
      <c r="A40" s="158">
        <v>3</v>
      </c>
      <c r="B40" s="159" t="s">
        <v>223</v>
      </c>
      <c r="C40" s="105"/>
      <c r="D40" s="150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102" customFormat="1" ht="76.5" x14ac:dyDescent="0.2">
      <c r="A41" s="160" t="s">
        <v>165</v>
      </c>
      <c r="B41" s="161" t="s">
        <v>225</v>
      </c>
      <c r="C41" s="162" t="s">
        <v>78</v>
      </c>
      <c r="D41" s="187">
        <v>1</v>
      </c>
      <c r="E41" s="99"/>
      <c r="F41" s="100"/>
      <c r="G41" s="101"/>
      <c r="H41" s="100"/>
      <c r="I41" s="101"/>
      <c r="J41" s="100"/>
      <c r="K41" s="101"/>
      <c r="L41" s="100"/>
      <c r="M41" s="101"/>
      <c r="N41" s="100"/>
      <c r="O41" s="100"/>
      <c r="Q41" s="110"/>
    </row>
    <row r="42" spans="1:1024" s="170" customFormat="1" x14ac:dyDescent="0.2">
      <c r="A42" s="163"/>
      <c r="B42" s="76" t="s">
        <v>14</v>
      </c>
      <c r="C42" s="164"/>
      <c r="D42" s="188"/>
      <c r="E42" s="165"/>
      <c r="F42" s="166"/>
      <c r="G42" s="167"/>
      <c r="H42" s="168"/>
      <c r="I42" s="167"/>
      <c r="J42" s="168"/>
      <c r="K42" s="167">
        <f>SUM(K11:K41)</f>
        <v>0</v>
      </c>
      <c r="L42" s="168">
        <f>SUM(L11:L41)</f>
        <v>0</v>
      </c>
      <c r="M42" s="167">
        <f>SUM(M11:M41)</f>
        <v>0</v>
      </c>
      <c r="N42" s="168">
        <f>SUM(N11:N41)</f>
        <v>0</v>
      </c>
      <c r="O42" s="169">
        <f>SUM(O11:O41)</f>
        <v>0</v>
      </c>
    </row>
    <row r="43" spans="1:1024" x14ac:dyDescent="0.2">
      <c r="A43"/>
      <c r="B43"/>
      <c r="C43"/>
      <c r="D43" s="190"/>
      <c r="E43"/>
      <c r="F43"/>
      <c r="G43"/>
      <c r="H43"/>
      <c r="I43"/>
      <c r="J43" s="171" t="s">
        <v>267</v>
      </c>
      <c r="K43" s="172"/>
      <c r="L43" s="172"/>
      <c r="M43" s="172">
        <f>M42*0.05</f>
        <v>0</v>
      </c>
      <c r="N43" s="172"/>
      <c r="O43" s="173">
        <f>M43</f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">
      <c r="A44"/>
      <c r="B44"/>
      <c r="C44"/>
      <c r="D44" s="190"/>
      <c r="E44"/>
      <c r="F44"/>
      <c r="G44"/>
      <c r="H44"/>
      <c r="I44"/>
      <c r="J44" s="171" t="s">
        <v>226</v>
      </c>
      <c r="K44" s="174">
        <f>SUM(K42:K43)</f>
        <v>0</v>
      </c>
      <c r="L44" s="174">
        <f>SUM(L42:L43)</f>
        <v>0</v>
      </c>
      <c r="M44" s="174">
        <f>SUM(M42:M43)</f>
        <v>0</v>
      </c>
      <c r="N44" s="174">
        <f>SUM(N42:N43)</f>
        <v>0</v>
      </c>
      <c r="O44" s="175">
        <f>SUM(O42:O43)</f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/>
      <c r="B45"/>
      <c r="C45"/>
      <c r="D45" s="190"/>
      <c r="E45"/>
      <c r="F45"/>
      <c r="G45"/>
      <c r="H45"/>
      <c r="I45"/>
      <c r="J45" s="171"/>
      <c r="K45" s="176"/>
      <c r="L45" s="176"/>
      <c r="M45" s="176"/>
      <c r="N45" s="176"/>
      <c r="O45" s="177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">
      <c r="A46"/>
      <c r="B46" s="78" t="s">
        <v>18</v>
      </c>
      <c r="C46"/>
      <c r="D46" s="190"/>
      <c r="E46" s="35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36" customFormat="1" x14ac:dyDescent="0.2">
      <c r="A47" s="1"/>
      <c r="B47" s="2"/>
      <c r="C47" s="3"/>
      <c r="D47" s="189"/>
      <c r="E47" s="35"/>
      <c r="G47" s="37"/>
      <c r="H47" s="37"/>
      <c r="I47" s="37"/>
      <c r="J47" s="37"/>
      <c r="K47" s="37"/>
      <c r="L47" s="37"/>
      <c r="M47" s="37"/>
      <c r="N47" s="37"/>
      <c r="O47" s="4"/>
      <c r="P47" s="4"/>
      <c r="Q47" s="4"/>
    </row>
    <row r="48" spans="1:1024" s="36" customFormat="1" x14ac:dyDescent="0.2">
      <c r="A48" s="1"/>
      <c r="B48" s="78" t="s">
        <v>19</v>
      </c>
      <c r="C48" s="3"/>
      <c r="D48" s="189"/>
      <c r="E48" s="35"/>
      <c r="G48" s="37"/>
      <c r="H48" s="37"/>
      <c r="I48" s="37"/>
      <c r="J48" s="37"/>
      <c r="K48" s="37"/>
      <c r="L48" s="37"/>
      <c r="M48" s="37"/>
      <c r="N48" s="37"/>
      <c r="O48" s="4"/>
      <c r="P48" s="4"/>
      <c r="Q48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6:C32 IY26:IY32 SU26:SU32 ACQ26:ACQ32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1-6
&amp;"Arial,Trekns"&amp;USADZĪVES KANALIZĀCIJA K1 (APJOMS Nr.6, NO K1-6 LĪDZ K1-5a(b)).</oddHeader>
    <oddFooter>&amp;C&amp;8&amp;P&amp;R&amp;8&amp;D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9"/>
  <sheetViews>
    <sheetView topLeftCell="A31" zoomScaleNormal="100" workbookViewId="0">
      <selection activeCell="D31" sqref="D1:D1048576"/>
    </sheetView>
  </sheetViews>
  <sheetFormatPr defaultRowHeight="12.75" x14ac:dyDescent="0.2"/>
  <cols>
    <col min="1" max="1" width="5.7109375" style="1"/>
    <col min="2" max="2" width="38.28515625" style="2"/>
    <col min="3" max="3" width="4.7109375" style="3"/>
    <col min="4" max="4" width="8.28515625" style="189"/>
    <col min="5" max="5" width="6.28515625" style="1"/>
    <col min="6" max="6" width="6" style="36"/>
    <col min="7" max="7" width="6.42578125" style="37"/>
    <col min="8" max="8" width="7.85546875" style="37"/>
    <col min="9" max="9" width="6.28515625" style="37"/>
    <col min="10" max="10" width="7.85546875" style="37"/>
    <col min="11" max="12" width="8.42578125" style="37"/>
    <col min="13" max="13" width="9.42578125" style="37"/>
    <col min="14" max="14" width="9.7109375" style="37"/>
    <col min="15" max="15" width="9.42578125" style="4"/>
    <col min="16" max="1025" width="9.140625" style="4"/>
  </cols>
  <sheetData>
    <row r="1" spans="1:1024" ht="14.25" x14ac:dyDescent="0.2">
      <c r="A1" s="79" t="s">
        <v>1</v>
      </c>
      <c r="B1" s="80"/>
      <c r="C1" s="38" t="s">
        <v>12</v>
      </c>
      <c r="D1" s="182"/>
      <c r="E1" s="81"/>
      <c r="F1" s="82"/>
      <c r="G1" s="83"/>
      <c r="H1" s="83"/>
      <c r="I1" s="83"/>
      <c r="J1" s="83"/>
      <c r="K1" s="83"/>
      <c r="L1" s="83"/>
      <c r="M1" s="83"/>
      <c r="N1" s="83"/>
      <c r="O1" s="84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x14ac:dyDescent="0.2">
      <c r="A2" s="79" t="s">
        <v>20</v>
      </c>
      <c r="B2" s="80"/>
      <c r="C2" s="7" t="s">
        <v>53</v>
      </c>
      <c r="D2" s="182"/>
      <c r="E2" s="81"/>
      <c r="F2" s="82"/>
      <c r="G2" s="83"/>
      <c r="H2" s="83"/>
      <c r="I2" s="83"/>
      <c r="J2" s="83"/>
      <c r="K2" s="83"/>
      <c r="L2" s="83"/>
      <c r="M2" s="83"/>
      <c r="N2" s="83"/>
      <c r="O2" s="8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x14ac:dyDescent="0.2">
      <c r="A3" s="79"/>
      <c r="B3" s="80"/>
      <c r="C3" s="7" t="s">
        <v>54</v>
      </c>
      <c r="D3" s="182"/>
      <c r="E3" s="81"/>
      <c r="F3" s="82"/>
      <c r="G3" s="83"/>
      <c r="H3" s="83"/>
      <c r="I3" s="83"/>
      <c r="J3" s="83"/>
      <c r="K3" s="83"/>
      <c r="L3" s="83"/>
      <c r="M3" s="83"/>
      <c r="N3" s="83"/>
      <c r="O3" s="8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x14ac:dyDescent="0.2">
      <c r="A4" s="79" t="s">
        <v>23</v>
      </c>
      <c r="B4" s="80"/>
      <c r="C4" s="7" t="s">
        <v>5</v>
      </c>
      <c r="D4" s="182"/>
      <c r="E4" s="81"/>
      <c r="F4" s="82"/>
      <c r="G4" s="83"/>
      <c r="H4" s="83"/>
      <c r="I4" s="83"/>
      <c r="J4" s="83"/>
      <c r="K4" s="83"/>
      <c r="L4" s="83"/>
      <c r="M4" s="83"/>
      <c r="N4" s="83"/>
      <c r="O4" s="8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4.25" x14ac:dyDescent="0.2">
      <c r="A5" s="79" t="s">
        <v>6</v>
      </c>
      <c r="B5" s="80"/>
      <c r="C5" s="86"/>
      <c r="D5" s="182"/>
      <c r="E5" s="81"/>
      <c r="F5" s="82"/>
      <c r="G5" s="83"/>
      <c r="H5" s="83"/>
      <c r="I5" s="83"/>
      <c r="J5" s="83"/>
      <c r="K5" s="83"/>
      <c r="L5" s="83"/>
      <c r="M5" s="83"/>
      <c r="N5" s="83"/>
      <c r="O5" s="8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4.25" x14ac:dyDescent="0.2">
      <c r="A6" s="79" t="s">
        <v>55</v>
      </c>
      <c r="B6" s="80"/>
      <c r="C6" s="87"/>
      <c r="D6" s="182"/>
      <c r="E6" s="81"/>
      <c r="F6" s="82"/>
      <c r="G6" s="83"/>
      <c r="H6" s="83"/>
      <c r="I6" s="83"/>
      <c r="J6" s="83"/>
      <c r="K6" s="83"/>
      <c r="L6" s="83"/>
      <c r="M6" s="83"/>
      <c r="N6" s="88" t="s">
        <v>56</v>
      </c>
      <c r="O6" s="89">
        <f>O45</f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x14ac:dyDescent="0.2">
      <c r="A7" s="6" t="s">
        <v>261</v>
      </c>
      <c r="B7" s="80"/>
      <c r="C7" s="87"/>
      <c r="D7" s="182"/>
      <c r="E7" s="81"/>
      <c r="F7" s="82"/>
      <c r="G7" s="83"/>
      <c r="H7" s="83"/>
      <c r="I7" s="83"/>
      <c r="J7" s="83"/>
      <c r="K7" s="83"/>
      <c r="L7" s="83"/>
      <c r="M7" s="83"/>
      <c r="N7" s="83"/>
      <c r="O7" s="8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customHeight="1" x14ac:dyDescent="0.2">
      <c r="A8" s="193" t="s">
        <v>8</v>
      </c>
      <c r="B8" s="201" t="s">
        <v>57</v>
      </c>
      <c r="C8" s="198" t="s">
        <v>58</v>
      </c>
      <c r="D8" s="202" t="s">
        <v>59</v>
      </c>
      <c r="E8" s="203" t="s">
        <v>60</v>
      </c>
      <c r="F8" s="203"/>
      <c r="G8" s="203"/>
      <c r="H8" s="203"/>
      <c r="I8" s="203"/>
      <c r="J8" s="203"/>
      <c r="K8" s="200" t="s">
        <v>61</v>
      </c>
      <c r="L8" s="200"/>
      <c r="M8" s="200"/>
      <c r="N8" s="200"/>
      <c r="O8" s="200"/>
      <c r="P8" s="9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8.75" customHeight="1" x14ac:dyDescent="0.2">
      <c r="A9" s="193"/>
      <c r="B9" s="201"/>
      <c r="C9" s="198"/>
      <c r="D9" s="202"/>
      <c r="E9" s="41" t="s">
        <v>62</v>
      </c>
      <c r="F9" s="41" t="s">
        <v>63</v>
      </c>
      <c r="G9" s="42" t="s">
        <v>31</v>
      </c>
      <c r="H9" s="42" t="s">
        <v>64</v>
      </c>
      <c r="I9" s="42" t="s">
        <v>33</v>
      </c>
      <c r="J9" s="42" t="s">
        <v>65</v>
      </c>
      <c r="K9" s="42" t="s">
        <v>30</v>
      </c>
      <c r="L9" s="42" t="s">
        <v>31</v>
      </c>
      <c r="M9" s="42" t="s">
        <v>64</v>
      </c>
      <c r="N9" s="42" t="s">
        <v>33</v>
      </c>
      <c r="O9" s="42" t="s">
        <v>66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90"/>
      <c r="B10" s="91"/>
      <c r="C10" s="92"/>
      <c r="D10" s="183"/>
      <c r="E10" s="93"/>
      <c r="F10" s="48"/>
      <c r="G10" s="94"/>
      <c r="H10" s="50"/>
      <c r="I10" s="94"/>
      <c r="J10" s="50"/>
      <c r="K10" s="94"/>
      <c r="L10" s="50"/>
      <c r="M10" s="94"/>
      <c r="N10" s="50"/>
      <c r="O10" s="9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143">
        <v>1</v>
      </c>
      <c r="B11" s="144" t="s">
        <v>164</v>
      </c>
      <c r="C11" s="145"/>
      <c r="D11" s="186"/>
      <c r="E11" s="146"/>
      <c r="F11" s="124"/>
      <c r="G11" s="147"/>
      <c r="H11" s="148"/>
      <c r="I11" s="147"/>
      <c r="J11" s="129"/>
      <c r="K11" s="94"/>
      <c r="L11" s="129"/>
      <c r="M11" s="94"/>
      <c r="N11" s="129"/>
      <c r="O11" s="149"/>
      <c r="P11"/>
      <c r="Q11" s="11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5.5" x14ac:dyDescent="0.2">
      <c r="A12" s="105" t="s">
        <v>68</v>
      </c>
      <c r="B12" s="104" t="s">
        <v>166</v>
      </c>
      <c r="C12" s="105" t="s">
        <v>70</v>
      </c>
      <c r="D12" s="150">
        <v>60.6</v>
      </c>
      <c r="E12" s="151"/>
      <c r="F12" s="124"/>
      <c r="G12" s="152"/>
      <c r="H12" s="100"/>
      <c r="I12" s="101"/>
      <c r="J12" s="109"/>
      <c r="K12" s="108"/>
      <c r="L12" s="109"/>
      <c r="M12" s="101"/>
      <c r="N12" s="109"/>
      <c r="O12" s="109"/>
      <c r="P12"/>
      <c r="Q12" s="11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9" customFormat="1" x14ac:dyDescent="0.2">
      <c r="A13" s="105" t="s">
        <v>71</v>
      </c>
      <c r="B13" s="122" t="s">
        <v>92</v>
      </c>
      <c r="C13" s="123" t="s">
        <v>75</v>
      </c>
      <c r="D13" s="185">
        <v>4</v>
      </c>
      <c r="E13" s="113"/>
      <c r="F13" s="124"/>
      <c r="G13" s="114"/>
      <c r="H13" s="100"/>
      <c r="I13" s="108"/>
      <c r="J13" s="109"/>
      <c r="K13" s="108"/>
      <c r="L13" s="109"/>
      <c r="M13" s="108"/>
      <c r="N13" s="109"/>
      <c r="O13" s="109"/>
      <c r="Q13" s="110"/>
    </row>
    <row r="14" spans="1:1024" s="102" customFormat="1" ht="25.5" x14ac:dyDescent="0.2">
      <c r="A14" s="105" t="s">
        <v>73</v>
      </c>
      <c r="B14" s="122" t="s">
        <v>262</v>
      </c>
      <c r="C14" s="123" t="s">
        <v>78</v>
      </c>
      <c r="D14" s="185">
        <v>1</v>
      </c>
      <c r="E14" s="151"/>
      <c r="F14" s="124"/>
      <c r="G14" s="152"/>
      <c r="H14" s="100"/>
      <c r="I14" s="101"/>
      <c r="J14" s="100"/>
      <c r="K14" s="101"/>
      <c r="L14" s="100"/>
      <c r="M14" s="101"/>
      <c r="N14" s="100"/>
      <c r="O14" s="109"/>
      <c r="Q14" s="110"/>
    </row>
    <row r="15" spans="1:1024" ht="25.5" x14ac:dyDescent="0.2">
      <c r="A15" s="105" t="s">
        <v>76</v>
      </c>
      <c r="B15" s="153" t="s">
        <v>260</v>
      </c>
      <c r="C15" s="105" t="s">
        <v>78</v>
      </c>
      <c r="D15" s="150">
        <v>1</v>
      </c>
      <c r="E15" s="151"/>
      <c r="F15" s="124"/>
      <c r="G15" s="152"/>
      <c r="H15" s="100"/>
      <c r="I15" s="101"/>
      <c r="J15" s="100"/>
      <c r="K15" s="101"/>
      <c r="L15" s="100"/>
      <c r="M15" s="101"/>
      <c r="N15" s="100"/>
      <c r="O15" s="100"/>
      <c r="P15"/>
      <c r="Q15" s="110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59" customFormat="1" ht="51" x14ac:dyDescent="0.2">
      <c r="A16" s="105" t="s">
        <v>79</v>
      </c>
      <c r="B16" s="154" t="s">
        <v>187</v>
      </c>
      <c r="C16" s="155" t="s">
        <v>78</v>
      </c>
      <c r="D16" s="185">
        <v>2</v>
      </c>
      <c r="E16" s="156"/>
      <c r="F16" s="124"/>
      <c r="G16" s="108"/>
      <c r="H16" s="109"/>
      <c r="I16" s="108"/>
      <c r="J16" s="109"/>
      <c r="K16" s="108"/>
      <c r="L16" s="109"/>
      <c r="M16" s="101"/>
      <c r="N16" s="109"/>
      <c r="O16" s="109"/>
      <c r="Q16" s="110"/>
    </row>
    <row r="17" spans="1:1024" s="85" customFormat="1" x14ac:dyDescent="0.2">
      <c r="A17" s="105" t="s">
        <v>81</v>
      </c>
      <c r="B17" s="104" t="s">
        <v>94</v>
      </c>
      <c r="C17" s="105" t="s">
        <v>78</v>
      </c>
      <c r="D17" s="150">
        <v>4</v>
      </c>
      <c r="E17" s="106"/>
      <c r="F17" s="124"/>
      <c r="G17" s="108"/>
      <c r="H17" s="100"/>
      <c r="I17" s="108"/>
      <c r="J17" s="109"/>
      <c r="K17" s="108"/>
      <c r="L17" s="109"/>
      <c r="M17" s="108"/>
      <c r="N17" s="109"/>
      <c r="O17" s="109"/>
      <c r="Q17" s="110"/>
    </row>
    <row r="18" spans="1:1024" x14ac:dyDescent="0.2">
      <c r="A18" s="105" t="s">
        <v>83</v>
      </c>
      <c r="B18" s="157" t="s">
        <v>192</v>
      </c>
      <c r="C18" s="105" t="s">
        <v>70</v>
      </c>
      <c r="D18" s="150">
        <v>60.6</v>
      </c>
      <c r="E18" s="151"/>
      <c r="F18" s="124"/>
      <c r="G18" s="152"/>
      <c r="H18" s="100"/>
      <c r="I18" s="101"/>
      <c r="J18" s="109"/>
      <c r="K18" s="108"/>
      <c r="L18" s="109"/>
      <c r="M18" s="108"/>
      <c r="N18" s="109"/>
      <c r="O18" s="109"/>
      <c r="P18"/>
      <c r="Q18" s="11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25.5" x14ac:dyDescent="0.2">
      <c r="A19" s="96">
        <v>2</v>
      </c>
      <c r="B19" s="127" t="s">
        <v>193</v>
      </c>
      <c r="C19" s="98"/>
      <c r="D19" s="184"/>
      <c r="E19" s="93"/>
      <c r="F19" s="128"/>
      <c r="G19" s="94"/>
      <c r="H19" s="129"/>
      <c r="I19" s="94"/>
      <c r="J19" s="129"/>
      <c r="K19" s="108"/>
      <c r="L19" s="109"/>
      <c r="M19" s="108"/>
      <c r="N19" s="109"/>
      <c r="O19" s="109"/>
      <c r="P19"/>
      <c r="Q19" s="11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40.25" x14ac:dyDescent="0.2">
      <c r="A20" s="103" t="s">
        <v>100</v>
      </c>
      <c r="B20" s="104" t="s">
        <v>101</v>
      </c>
      <c r="C20" s="105" t="s">
        <v>102</v>
      </c>
      <c r="D20" s="130">
        <v>218.5</v>
      </c>
      <c r="E20" s="106"/>
      <c r="F20" s="107"/>
      <c r="G20" s="108"/>
      <c r="H20" s="109"/>
      <c r="I20" s="108"/>
      <c r="J20" s="109"/>
      <c r="K20" s="108"/>
      <c r="L20" s="109"/>
      <c r="M20" s="108"/>
      <c r="N20" s="109"/>
      <c r="O20" s="109"/>
      <c r="P20"/>
      <c r="Q20" s="11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51" x14ac:dyDescent="0.2">
      <c r="A21" s="103" t="s">
        <v>103</v>
      </c>
      <c r="B21" s="104" t="s">
        <v>104</v>
      </c>
      <c r="C21" s="105" t="s">
        <v>102</v>
      </c>
      <c r="D21" s="130">
        <v>72.8</v>
      </c>
      <c r="E21" s="113"/>
      <c r="F21" s="107"/>
      <c r="G21" s="114"/>
      <c r="H21" s="109"/>
      <c r="I21" s="108"/>
      <c r="J21" s="109"/>
      <c r="K21" s="108"/>
      <c r="L21" s="109"/>
      <c r="M21" s="108"/>
      <c r="N21" s="109"/>
      <c r="O21" s="109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102" customFormat="1" ht="25.5" x14ac:dyDescent="0.2">
      <c r="A22" s="103" t="s">
        <v>105</v>
      </c>
      <c r="B22" s="104" t="s">
        <v>106</v>
      </c>
      <c r="C22" s="131" t="s">
        <v>107</v>
      </c>
      <c r="D22" s="135">
        <v>6</v>
      </c>
      <c r="E22" s="99"/>
      <c r="F22" s="124"/>
      <c r="G22" s="101"/>
      <c r="H22" s="100"/>
      <c r="I22" s="101"/>
      <c r="J22" s="100"/>
      <c r="K22" s="101"/>
      <c r="L22" s="100"/>
      <c r="M22" s="101"/>
      <c r="N22" s="100"/>
      <c r="O22" s="100"/>
      <c r="Q22" s="110"/>
    </row>
    <row r="23" spans="1:1024" ht="14.25" x14ac:dyDescent="0.2">
      <c r="A23" s="132" t="s">
        <v>108</v>
      </c>
      <c r="B23" s="133" t="s">
        <v>109</v>
      </c>
      <c r="C23" s="131" t="s">
        <v>107</v>
      </c>
      <c r="D23" s="135">
        <f>D22</f>
        <v>6</v>
      </c>
      <c r="E23" s="99"/>
      <c r="F23" s="100"/>
      <c r="G23" s="101"/>
      <c r="H23" s="100"/>
      <c r="I23" s="101"/>
      <c r="J23" s="100"/>
      <c r="K23" s="101"/>
      <c r="L23" s="100"/>
      <c r="M23" s="101"/>
      <c r="N23" s="100"/>
      <c r="O23" s="100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5.5" x14ac:dyDescent="0.2">
      <c r="A24" s="132" t="s">
        <v>110</v>
      </c>
      <c r="B24" s="104" t="s">
        <v>111</v>
      </c>
      <c r="C24" s="103" t="s">
        <v>102</v>
      </c>
      <c r="D24" s="130">
        <f>D22*0.3</f>
        <v>1.7999999999999998</v>
      </c>
      <c r="E24" s="99"/>
      <c r="F24" s="100"/>
      <c r="G24" s="101"/>
      <c r="H24" s="100"/>
      <c r="I24" s="101"/>
      <c r="J24" s="100"/>
      <c r="K24" s="101"/>
      <c r="L24" s="100"/>
      <c r="M24" s="134"/>
      <c r="N24" s="100"/>
      <c r="O24" s="100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5.5" x14ac:dyDescent="0.2">
      <c r="A25" s="132" t="s">
        <v>112</v>
      </c>
      <c r="B25" s="133" t="s">
        <v>113</v>
      </c>
      <c r="C25" s="131" t="s">
        <v>114</v>
      </c>
      <c r="D25" s="135">
        <f>D22*0.2</f>
        <v>1.2000000000000002</v>
      </c>
      <c r="E25" s="99"/>
      <c r="F25" s="100"/>
      <c r="G25" s="101"/>
      <c r="H25" s="100"/>
      <c r="I25" s="101"/>
      <c r="J25" s="100"/>
      <c r="K25" s="101"/>
      <c r="L25" s="100"/>
      <c r="M25" s="101"/>
      <c r="N25" s="100"/>
      <c r="O25" s="100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5.5" x14ac:dyDescent="0.2">
      <c r="A26" s="132" t="s">
        <v>115</v>
      </c>
      <c r="B26" s="133" t="s">
        <v>116</v>
      </c>
      <c r="C26" s="131" t="s">
        <v>114</v>
      </c>
      <c r="D26" s="135">
        <f>D22*0.1</f>
        <v>0.60000000000000009</v>
      </c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0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25.5" x14ac:dyDescent="0.2">
      <c r="A27" s="103" t="s">
        <v>117</v>
      </c>
      <c r="B27" s="133" t="s">
        <v>239</v>
      </c>
      <c r="C27" s="131" t="s">
        <v>107</v>
      </c>
      <c r="D27" s="135">
        <v>355.8</v>
      </c>
      <c r="E27" s="99"/>
      <c r="F27" s="100"/>
      <c r="G27" s="101"/>
      <c r="H27" s="100"/>
      <c r="I27" s="101"/>
      <c r="J27" s="100"/>
      <c r="K27" s="101"/>
      <c r="L27" s="100"/>
      <c r="M27" s="101"/>
      <c r="N27" s="100"/>
      <c r="O27" s="100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4.25" x14ac:dyDescent="0.2">
      <c r="A28" s="132" t="s">
        <v>119</v>
      </c>
      <c r="B28" s="133" t="s">
        <v>240</v>
      </c>
      <c r="C28" s="131" t="s">
        <v>107</v>
      </c>
      <c r="D28" s="135">
        <f>D27</f>
        <v>355.8</v>
      </c>
      <c r="E28" s="99"/>
      <c r="F28" s="100"/>
      <c r="G28" s="101"/>
      <c r="H28" s="100"/>
      <c r="I28" s="101"/>
      <c r="J28" s="100"/>
      <c r="K28" s="101"/>
      <c r="L28" s="100"/>
      <c r="M28" s="101"/>
      <c r="N28" s="100"/>
      <c r="O28" s="100"/>
      <c r="P28"/>
      <c r="Q28" s="137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5.5" x14ac:dyDescent="0.2">
      <c r="A29" s="132" t="s">
        <v>121</v>
      </c>
      <c r="B29" s="104" t="s">
        <v>111</v>
      </c>
      <c r="C29" s="103" t="s">
        <v>102</v>
      </c>
      <c r="D29" s="130">
        <f>D27*0.3</f>
        <v>106.74</v>
      </c>
      <c r="E29" s="99"/>
      <c r="F29" s="100"/>
      <c r="G29" s="101"/>
      <c r="H29" s="100"/>
      <c r="I29" s="101"/>
      <c r="J29" s="100"/>
      <c r="K29" s="101"/>
      <c r="L29" s="100"/>
      <c r="M29" s="134"/>
      <c r="N29" s="100"/>
      <c r="O29" s="100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25.5" x14ac:dyDescent="0.2">
      <c r="A30" s="132" t="s">
        <v>122</v>
      </c>
      <c r="B30" s="133" t="s">
        <v>123</v>
      </c>
      <c r="C30" s="131" t="s">
        <v>114</v>
      </c>
      <c r="D30" s="135">
        <f>D27*0.15</f>
        <v>53.37</v>
      </c>
      <c r="E30" s="99"/>
      <c r="F30" s="100"/>
      <c r="G30" s="101"/>
      <c r="H30" s="100"/>
      <c r="I30" s="101"/>
      <c r="J30" s="100"/>
      <c r="K30" s="101"/>
      <c r="L30" s="100"/>
      <c r="M30" s="101"/>
      <c r="N30" s="100"/>
      <c r="O30" s="10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x14ac:dyDescent="0.2">
      <c r="A31" s="132" t="s">
        <v>124</v>
      </c>
      <c r="B31" s="104" t="s">
        <v>125</v>
      </c>
      <c r="C31" s="103" t="s">
        <v>102</v>
      </c>
      <c r="D31" s="130">
        <f>D27*0.05</f>
        <v>17.790000000000003</v>
      </c>
      <c r="E31" s="99"/>
      <c r="F31" s="100"/>
      <c r="G31" s="101"/>
      <c r="H31" s="100"/>
      <c r="I31" s="101"/>
      <c r="J31" s="100"/>
      <c r="K31" s="101"/>
      <c r="L31" s="100"/>
      <c r="M31" s="134"/>
      <c r="N31" s="100"/>
      <c r="O31" s="100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4.25" x14ac:dyDescent="0.2">
      <c r="A32" s="132" t="s">
        <v>126</v>
      </c>
      <c r="B32" s="104" t="s">
        <v>127</v>
      </c>
      <c r="C32" s="131" t="s">
        <v>107</v>
      </c>
      <c r="D32" s="130">
        <f>D27</f>
        <v>355.8</v>
      </c>
      <c r="E32" s="99"/>
      <c r="F32" s="100"/>
      <c r="G32" s="101"/>
      <c r="H32" s="100"/>
      <c r="I32" s="101"/>
      <c r="J32" s="100"/>
      <c r="K32" s="101"/>
      <c r="L32" s="100"/>
      <c r="M32" s="134"/>
      <c r="N32" s="100"/>
      <c r="O32" s="100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4.25" x14ac:dyDescent="0.2">
      <c r="A33" s="132" t="s">
        <v>128</v>
      </c>
      <c r="B33" s="104" t="s">
        <v>129</v>
      </c>
      <c r="C33" s="131" t="s">
        <v>107</v>
      </c>
      <c r="D33" s="130">
        <f>D27</f>
        <v>355.8</v>
      </c>
      <c r="E33" s="99"/>
      <c r="F33" s="100"/>
      <c r="G33" s="101"/>
      <c r="H33" s="100"/>
      <c r="I33" s="101"/>
      <c r="J33" s="100"/>
      <c r="K33" s="101"/>
      <c r="L33" s="100"/>
      <c r="M33" s="134"/>
      <c r="N33" s="100"/>
      <c r="O33" s="100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85" customFormat="1" ht="25.5" x14ac:dyDescent="0.2">
      <c r="A34" s="103" t="s">
        <v>130</v>
      </c>
      <c r="B34" s="104" t="s">
        <v>153</v>
      </c>
      <c r="C34" s="105" t="s">
        <v>132</v>
      </c>
      <c r="D34" s="130">
        <v>121.2</v>
      </c>
      <c r="E34" s="99"/>
      <c r="F34" s="124"/>
      <c r="G34" s="101"/>
      <c r="H34" s="100"/>
      <c r="I34" s="101"/>
      <c r="J34" s="100"/>
      <c r="K34" s="101"/>
      <c r="L34" s="100"/>
      <c r="M34" s="101"/>
      <c r="N34" s="100"/>
      <c r="O34" s="100"/>
      <c r="Q34" s="110"/>
    </row>
    <row r="35" spans="1:1024" s="102" customFormat="1" ht="14.25" x14ac:dyDescent="0.2">
      <c r="A35" s="138" t="s">
        <v>133</v>
      </c>
      <c r="B35" s="139" t="s">
        <v>155</v>
      </c>
      <c r="C35" s="140" t="s">
        <v>132</v>
      </c>
      <c r="D35" s="141">
        <f>D34</f>
        <v>121.2</v>
      </c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0"/>
      <c r="Q35" s="110"/>
    </row>
    <row r="36" spans="1:1024" ht="14.25" x14ac:dyDescent="0.2">
      <c r="A36" s="138" t="s">
        <v>135</v>
      </c>
      <c r="B36" s="142" t="s">
        <v>157</v>
      </c>
      <c r="C36" s="105" t="s">
        <v>132</v>
      </c>
      <c r="D36" s="185">
        <f>D34</f>
        <v>121.2</v>
      </c>
      <c r="E36" s="99"/>
      <c r="F36" s="100"/>
      <c r="G36" s="101"/>
      <c r="H36" s="100"/>
      <c r="I36" s="101"/>
      <c r="J36" s="100"/>
      <c r="K36" s="101"/>
      <c r="L36" s="100"/>
      <c r="M36" s="101"/>
      <c r="N36" s="100"/>
      <c r="O36" s="100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x14ac:dyDescent="0.2">
      <c r="A37" s="138" t="s">
        <v>137</v>
      </c>
      <c r="B37" s="104" t="s">
        <v>159</v>
      </c>
      <c r="C37" s="105" t="s">
        <v>102</v>
      </c>
      <c r="D37" s="185">
        <f>D36*0.15</f>
        <v>18.18</v>
      </c>
      <c r="E37" s="99"/>
      <c r="F37" s="100"/>
      <c r="G37" s="101"/>
      <c r="H37" s="100"/>
      <c r="I37" s="101"/>
      <c r="J37" s="100"/>
      <c r="K37" s="101"/>
      <c r="L37" s="100"/>
      <c r="M37" s="101"/>
      <c r="N37" s="100"/>
      <c r="O37" s="100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5.5" x14ac:dyDescent="0.2">
      <c r="A38" s="103" t="s">
        <v>143</v>
      </c>
      <c r="B38" s="104" t="s">
        <v>161</v>
      </c>
      <c r="C38" s="105" t="s">
        <v>78</v>
      </c>
      <c r="D38" s="130">
        <v>1</v>
      </c>
      <c r="E38" s="106"/>
      <c r="F38" s="100"/>
      <c r="G38" s="108"/>
      <c r="H38" s="109"/>
      <c r="I38" s="108"/>
      <c r="J38" s="109"/>
      <c r="K38" s="108"/>
      <c r="L38" s="109"/>
      <c r="M38" s="108"/>
      <c r="N38" s="109"/>
      <c r="O38" s="109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5.5" x14ac:dyDescent="0.2">
      <c r="A39" s="103" t="s">
        <v>152</v>
      </c>
      <c r="B39" s="104" t="s">
        <v>220</v>
      </c>
      <c r="C39" s="105" t="s">
        <v>70</v>
      </c>
      <c r="D39" s="130">
        <v>1</v>
      </c>
      <c r="E39" s="113"/>
      <c r="F39" s="100"/>
      <c r="G39" s="114"/>
      <c r="H39" s="100"/>
      <c r="I39" s="108"/>
      <c r="J39" s="109"/>
      <c r="K39" s="108"/>
      <c r="L39" s="109"/>
      <c r="M39" s="108"/>
      <c r="N39" s="109"/>
      <c r="O39" s="10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20" customFormat="1" ht="25.5" x14ac:dyDescent="0.2">
      <c r="A40" s="103" t="s">
        <v>160</v>
      </c>
      <c r="B40" s="104" t="s">
        <v>222</v>
      </c>
      <c r="C40" s="105" t="s">
        <v>70</v>
      </c>
      <c r="D40" s="130">
        <v>2</v>
      </c>
      <c r="E40" s="115"/>
      <c r="F40" s="100"/>
      <c r="G40" s="116"/>
      <c r="H40" s="117"/>
      <c r="I40" s="118"/>
      <c r="J40" s="119"/>
      <c r="K40" s="118"/>
      <c r="L40" s="119"/>
      <c r="M40" s="118"/>
      <c r="N40" s="119"/>
      <c r="O40" s="119"/>
      <c r="Q40" s="110"/>
    </row>
    <row r="41" spans="1:1024" x14ac:dyDescent="0.2">
      <c r="A41" s="158">
        <v>3</v>
      </c>
      <c r="B41" s="159" t="s">
        <v>223</v>
      </c>
      <c r="C41" s="105"/>
      <c r="D41" s="150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102" customFormat="1" ht="76.5" x14ac:dyDescent="0.2">
      <c r="A42" s="160" t="s">
        <v>165</v>
      </c>
      <c r="B42" s="161" t="s">
        <v>225</v>
      </c>
      <c r="C42" s="162" t="s">
        <v>78</v>
      </c>
      <c r="D42" s="187">
        <v>1</v>
      </c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0"/>
      <c r="Q42" s="110"/>
    </row>
    <row r="43" spans="1:1024" s="170" customFormat="1" x14ac:dyDescent="0.2">
      <c r="A43" s="163"/>
      <c r="B43" s="76" t="s">
        <v>14</v>
      </c>
      <c r="C43" s="164"/>
      <c r="D43" s="188"/>
      <c r="E43" s="165"/>
      <c r="F43" s="166"/>
      <c r="G43" s="167"/>
      <c r="H43" s="168"/>
      <c r="I43" s="167"/>
      <c r="J43" s="168"/>
      <c r="K43" s="167">
        <f>SUM(K11:K42)</f>
        <v>0</v>
      </c>
      <c r="L43" s="168">
        <f>SUM(L11:L42)</f>
        <v>0</v>
      </c>
      <c r="M43" s="167">
        <f>SUM(M11:M42)</f>
        <v>0</v>
      </c>
      <c r="N43" s="168">
        <f>SUM(N11:N42)</f>
        <v>0</v>
      </c>
      <c r="O43" s="169">
        <f>SUM(O11:O42)</f>
        <v>0</v>
      </c>
    </row>
    <row r="44" spans="1:1024" x14ac:dyDescent="0.2">
      <c r="A44"/>
      <c r="B44"/>
      <c r="C44"/>
      <c r="D44" s="190"/>
      <c r="E44"/>
      <c r="F44"/>
      <c r="G44"/>
      <c r="H44"/>
      <c r="I44"/>
      <c r="J44" s="171" t="s">
        <v>267</v>
      </c>
      <c r="K44" s="172"/>
      <c r="L44" s="172"/>
      <c r="M44" s="172">
        <f>M43*0.05</f>
        <v>0</v>
      </c>
      <c r="N44" s="172"/>
      <c r="O44" s="173">
        <f>M44</f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/>
      <c r="B45"/>
      <c r="C45"/>
      <c r="D45" s="190"/>
      <c r="E45"/>
      <c r="F45"/>
      <c r="G45"/>
      <c r="H45"/>
      <c r="I45"/>
      <c r="J45" s="171" t="s">
        <v>226</v>
      </c>
      <c r="K45" s="174">
        <f>SUM(K43:K44)</f>
        <v>0</v>
      </c>
      <c r="L45" s="174">
        <f>SUM(L43:L44)</f>
        <v>0</v>
      </c>
      <c r="M45" s="174">
        <f>SUM(M43:M44)</f>
        <v>0</v>
      </c>
      <c r="N45" s="174">
        <f>SUM(N43:N44)</f>
        <v>0</v>
      </c>
      <c r="O45" s="175">
        <f>SUM(O43:O44)</f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">
      <c r="A46"/>
      <c r="B46"/>
      <c r="C46"/>
      <c r="D46" s="190"/>
      <c r="E46"/>
      <c r="F46"/>
      <c r="G46"/>
      <c r="H46"/>
      <c r="I46"/>
      <c r="J46" s="171"/>
      <c r="K46" s="176"/>
      <c r="L46" s="176"/>
      <c r="M46" s="176"/>
      <c r="N46" s="176"/>
      <c r="O46" s="177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">
      <c r="A47"/>
      <c r="B47" s="78" t="s">
        <v>18</v>
      </c>
      <c r="C47"/>
      <c r="D47" s="190"/>
      <c r="E47" s="35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36" customFormat="1" x14ac:dyDescent="0.2">
      <c r="A48" s="1"/>
      <c r="B48" s="2"/>
      <c r="C48" s="3"/>
      <c r="D48" s="189"/>
      <c r="E48" s="35"/>
      <c r="G48" s="37"/>
      <c r="H48" s="37"/>
      <c r="I48" s="37"/>
      <c r="J48" s="37"/>
      <c r="K48" s="37"/>
      <c r="L48" s="37"/>
      <c r="M48" s="37"/>
      <c r="N48" s="37"/>
      <c r="O48" s="4"/>
      <c r="P48" s="4"/>
      <c r="Q48" s="4"/>
    </row>
    <row r="49" spans="1:17" s="36" customFormat="1" x14ac:dyDescent="0.2">
      <c r="A49" s="1"/>
      <c r="B49" s="78" t="s">
        <v>19</v>
      </c>
      <c r="C49" s="3"/>
      <c r="D49" s="189"/>
      <c r="E49" s="35"/>
      <c r="G49" s="37"/>
      <c r="H49" s="37"/>
      <c r="I49" s="37"/>
      <c r="J49" s="37"/>
      <c r="K49" s="37"/>
      <c r="L49" s="37"/>
      <c r="M49" s="37"/>
      <c r="N49" s="37"/>
      <c r="O49" s="4"/>
      <c r="P49" s="4"/>
      <c r="Q49" s="4"/>
    </row>
  </sheetData>
  <mergeCells count="6">
    <mergeCell ref="K8:O8"/>
    <mergeCell ref="A8:A9"/>
    <mergeCell ref="B8:B9"/>
    <mergeCell ref="C8:C9"/>
    <mergeCell ref="D8:D9"/>
    <mergeCell ref="E8:J8"/>
  </mergeCells>
  <dataValidations count="1">
    <dataValidation type="list" allowBlank="1" showInputMessage="1" showErrorMessage="1" sqref="C24:C33 IY24:IY33 SU24:SU33 ACQ24:ACQ33">
      <formula1>#REF!</formula1>
      <formula2>0</formula2>
    </dataValidation>
  </dataValidations>
  <pageMargins left="0.27569444444444402" right="0.35416666666666702" top="1.0236111111111099" bottom="0.39374999999999999" header="0.51180555555555496" footer="0.15763888888888899"/>
  <pageSetup paperSize="0" scale="0" firstPageNumber="0" orientation="portrait" usePrinterDefaults="0" horizontalDpi="0" verticalDpi="0" copies="0"/>
  <headerFooter>
    <oddHeader>&amp;C&amp;12LOKĀLĀ TĀME Nr. 1-7
&amp;"Arial,Trekns"&amp;USADZĪVES KANALIZĀCIJA K1 (APJOMS Nr.7, NO K1-5 LĪDZ K1-4A).</oddHeader>
    <oddFooter>&amp;C&amp;8&amp;P&amp;R&amp;8&amp;D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10</vt:i4>
      </vt:variant>
      <vt:variant>
        <vt:lpstr>Diapazoni ar nosaukumiem</vt:lpstr>
      </vt:variant>
      <vt:variant>
        <vt:i4>20</vt:i4>
      </vt:variant>
    </vt:vector>
  </HeadingPairs>
  <TitlesOfParts>
    <vt:vector size="30" baseType="lpstr">
      <vt:lpstr>KOPT</vt:lpstr>
      <vt:lpstr>KOPS</vt:lpstr>
      <vt:lpstr>1-1</vt:lpstr>
      <vt:lpstr>1-2</vt:lpstr>
      <vt:lpstr>1-3</vt:lpstr>
      <vt:lpstr>1-4</vt:lpstr>
      <vt:lpstr>1-5</vt:lpstr>
      <vt:lpstr>1-6</vt:lpstr>
      <vt:lpstr>1-7</vt:lpstr>
      <vt:lpstr>1-8</vt:lpstr>
      <vt:lpstr>'1-1'!Drukas_apgabals</vt:lpstr>
      <vt:lpstr>'1-2'!Drukas_apgabals</vt:lpstr>
      <vt:lpstr>'1-3'!Drukas_apgabals</vt:lpstr>
      <vt:lpstr>'1-4'!Drukas_apgabals</vt:lpstr>
      <vt:lpstr>'1-5'!Drukas_apgabals</vt:lpstr>
      <vt:lpstr>'1-6'!Drukas_apgabals</vt:lpstr>
      <vt:lpstr>'1-7'!Drukas_apgabals</vt:lpstr>
      <vt:lpstr>'1-8'!Drukas_apgabals</vt:lpstr>
      <vt:lpstr>KOPS!Drukas_apgabals</vt:lpstr>
      <vt:lpstr>KOPT!Drukas_apgabals</vt:lpstr>
      <vt:lpstr>'1-1'!Drukāt_virsrakstus</vt:lpstr>
      <vt:lpstr>'1-2'!Drukāt_virsrakstus</vt:lpstr>
      <vt:lpstr>'1-3'!Drukāt_virsrakstus</vt:lpstr>
      <vt:lpstr>'1-4'!Drukāt_virsrakstus</vt:lpstr>
      <vt:lpstr>'1-5'!Drukāt_virsrakstus</vt:lpstr>
      <vt:lpstr>'1-6'!Drukāt_virsrakstus</vt:lpstr>
      <vt:lpstr>'1-7'!Drukāt_virsrakstus</vt:lpstr>
      <vt:lpstr>'1-8'!Drukāt_virsrakstus</vt:lpstr>
      <vt:lpstr>KOPS!Drukāt_virsrakstus</vt:lpstr>
      <vt:lpstr>KOPT!Drukāt_virsrakstus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liga</cp:lastModifiedBy>
  <cp:revision>0</cp:revision>
  <cp:lastPrinted>2014-03-13T09:09:09Z</cp:lastPrinted>
  <dcterms:created xsi:type="dcterms:W3CDTF">1999-12-06T13:05:42Z</dcterms:created>
  <dcterms:modified xsi:type="dcterms:W3CDTF">2014-04-16T12:48:42Z</dcterms:modified>
  <dc:language>en-US</dc:language>
</cp:coreProperties>
</file>